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defaultThemeVersion="124226"/>
  <mc:AlternateContent xmlns:mc="http://schemas.openxmlformats.org/markup-compatibility/2006">
    <mc:Choice Requires="x15">
      <x15ac:absPath xmlns:x15ac="http://schemas.microsoft.com/office/spreadsheetml/2010/11/ac" url="/EJT/EJT-21-355_[823_102–124]/Publication/"/>
    </mc:Choice>
  </mc:AlternateContent>
  <xr:revisionPtr revIDLastSave="0" documentId="13_ncr:1_{06D0C34E-68BE-874A-891E-BFEE7B78C13C}" xr6:coauthVersionLast="36" xr6:coauthVersionMax="47" xr10:uidLastSave="{00000000-0000-0000-0000-000000000000}"/>
  <workbookProtection workbookAlgorithmName="SHA-512" workbookHashValue="bsM/Ehl389ejK8hf34NkpMdo1sE8H8IW8omdUgkJkG32vJjgzLRISeKti4KnrShIZ0ZG8Zn0PPtNUfs/In81iA==" workbookSaltValue="JqCz01ojY9HAVNLW8edLHw==" workbookSpinCount="100000" lockStructure="1"/>
  <bookViews>
    <workbookView xWindow="0" yWindow="460" windowWidth="38000" windowHeight="24480" activeTab="1" xr2:uid="{00000000-000D-0000-FFFF-FFFF00000000}"/>
  </bookViews>
  <sheets>
    <sheet name="instructions" sheetId="18" r:id="rId1"/>
    <sheet name="general info" sheetId="25" r:id="rId2"/>
    <sheet name="females" sheetId="7" r:id="rId3"/>
    <sheet name="males" sheetId="26" r:id="rId4"/>
    <sheet name="juveniles" sheetId="29" r:id="rId5"/>
    <sheet name="larvae" sheetId="32" r:id="rId6"/>
    <sheet name="females_stats (μm)" sheetId="12" r:id="rId7"/>
    <sheet name="females_stats (sc)" sheetId="14" r:id="rId8"/>
    <sheet name="males_stats (μm)" sheetId="27" r:id="rId9"/>
    <sheet name="males_stats (sc)" sheetId="28" r:id="rId10"/>
    <sheet name="juveniles_stats (μm)" sheetId="30" r:id="rId11"/>
    <sheet name="juvenles_stats (sc)" sheetId="31" r:id="rId12"/>
    <sheet name="larvae_stats (μm)" sheetId="33" r:id="rId13"/>
    <sheet name="larvae_stats (sc)" sheetId="34" r:id="rId14"/>
  </sheets>
  <calcPr calcId="181029"/>
</workbook>
</file>

<file path=xl/calcChain.xml><?xml version="1.0" encoding="utf-8"?>
<calcChain xmlns="http://schemas.openxmlformats.org/spreadsheetml/2006/main">
  <c r="AQ6" i="26" l="1"/>
  <c r="AQ7" i="26"/>
  <c r="AQ8" i="26"/>
  <c r="AQ9" i="26"/>
  <c r="AQ10" i="26"/>
  <c r="AC8" i="26"/>
  <c r="F11" i="26"/>
  <c r="AD39" i="7" l="1"/>
  <c r="AD35" i="7"/>
  <c r="AD31" i="7"/>
  <c r="AD27" i="7"/>
  <c r="AD12" i="7"/>
  <c r="AD11" i="7"/>
  <c r="AB39" i="7"/>
  <c r="AB35" i="7"/>
  <c r="AB31" i="7"/>
  <c r="AB27" i="7"/>
  <c r="AB12" i="7"/>
  <c r="AB11" i="7"/>
  <c r="B39" i="7"/>
  <c r="B35" i="7"/>
  <c r="B31" i="7"/>
  <c r="B27" i="7"/>
  <c r="B12" i="7"/>
  <c r="B11" i="7"/>
  <c r="C17" i="32"/>
  <c r="BX17" i="32" s="1"/>
  <c r="E17" i="32"/>
  <c r="G17" i="32"/>
  <c r="I17" i="32"/>
  <c r="K17" i="32"/>
  <c r="M17" i="32"/>
  <c r="O17" i="32"/>
  <c r="Q17" i="32"/>
  <c r="S17" i="32"/>
  <c r="U17" i="32"/>
  <c r="W17" i="32"/>
  <c r="Y17" i="32"/>
  <c r="AA17" i="32"/>
  <c r="AC17" i="32"/>
  <c r="AE17" i="32"/>
  <c r="AG17" i="32"/>
  <c r="AI17" i="32"/>
  <c r="AK17" i="32"/>
  <c r="AM17" i="32"/>
  <c r="AO17" i="32"/>
  <c r="AQ17" i="32"/>
  <c r="AS17" i="32"/>
  <c r="AU17" i="32"/>
  <c r="AW17" i="32"/>
  <c r="AY17" i="32"/>
  <c r="BA17" i="32"/>
  <c r="BC17" i="32"/>
  <c r="BE17" i="32"/>
  <c r="BG17" i="32"/>
  <c r="BI17" i="32"/>
  <c r="BL17" i="32"/>
  <c r="BM17" i="32"/>
  <c r="BN17" i="32" s="1"/>
  <c r="BO17" i="32"/>
  <c r="BS17" i="32"/>
  <c r="BU17" i="32"/>
  <c r="BW17" i="32"/>
  <c r="F12" i="26"/>
  <c r="BO35" i="32"/>
  <c r="BO34" i="32"/>
  <c r="BO31" i="32"/>
  <c r="BO30" i="32"/>
  <c r="BO27" i="32"/>
  <c r="BO26" i="32"/>
  <c r="BO23" i="32"/>
  <c r="BO22" i="32"/>
  <c r="BO20" i="32"/>
  <c r="BO19" i="32"/>
  <c r="BO18" i="32"/>
  <c r="BO16" i="32"/>
  <c r="BO15" i="32"/>
  <c r="BO14" i="32"/>
  <c r="BO10" i="32"/>
  <c r="BO9" i="32"/>
  <c r="BO8" i="32"/>
  <c r="BO7" i="32"/>
  <c r="BO6" i="32"/>
  <c r="BO4" i="32"/>
  <c r="BO3" i="32"/>
  <c r="BO38" i="29"/>
  <c r="BO37" i="29"/>
  <c r="BO34" i="29"/>
  <c r="BO33" i="29"/>
  <c r="BO30" i="29"/>
  <c r="BO29" i="29"/>
  <c r="BO26" i="29"/>
  <c r="BO25" i="29"/>
  <c r="BO23" i="29"/>
  <c r="BO22" i="29"/>
  <c r="BO21" i="29"/>
  <c r="BO20" i="29"/>
  <c r="BO19" i="29"/>
  <c r="BO18" i="29"/>
  <c r="BO17" i="29"/>
  <c r="BO16" i="29"/>
  <c r="BO15" i="29"/>
  <c r="BO14" i="29"/>
  <c r="BO10" i="29"/>
  <c r="BO9" i="29"/>
  <c r="BO8" i="29"/>
  <c r="BO7" i="29"/>
  <c r="BO6" i="29"/>
  <c r="BO4" i="29"/>
  <c r="BO3" i="29"/>
  <c r="BO38" i="26"/>
  <c r="BO37" i="26"/>
  <c r="BO34" i="26"/>
  <c r="BO33" i="26"/>
  <c r="BO30" i="26"/>
  <c r="BO29" i="26"/>
  <c r="BO26" i="26"/>
  <c r="BO25" i="26"/>
  <c r="BO23" i="26"/>
  <c r="BO22" i="26"/>
  <c r="BO21" i="26"/>
  <c r="BO20" i="26"/>
  <c r="BO19" i="26"/>
  <c r="BO18" i="26"/>
  <c r="BO17" i="26"/>
  <c r="BO16" i="26"/>
  <c r="BO15" i="26"/>
  <c r="BO14" i="26"/>
  <c r="BO10" i="26"/>
  <c r="BO9" i="26"/>
  <c r="BO8" i="26"/>
  <c r="BO7" i="26"/>
  <c r="BO6" i="26"/>
  <c r="BO4" i="26"/>
  <c r="BO3" i="26"/>
  <c r="BO4" i="7"/>
  <c r="BO6" i="7"/>
  <c r="BO7" i="7"/>
  <c r="BO8" i="7"/>
  <c r="BO9" i="7"/>
  <c r="BO10" i="7"/>
  <c r="BO14" i="7"/>
  <c r="BO15" i="7"/>
  <c r="BO16" i="7"/>
  <c r="BO17" i="7"/>
  <c r="BO18" i="7"/>
  <c r="BO19" i="7"/>
  <c r="BO20" i="7"/>
  <c r="BO21" i="7"/>
  <c r="BO22" i="7"/>
  <c r="BO23" i="7"/>
  <c r="BO25" i="7"/>
  <c r="BO26" i="7"/>
  <c r="BO29" i="7"/>
  <c r="BO30" i="7"/>
  <c r="BO33" i="7"/>
  <c r="BO34" i="7"/>
  <c r="BO37" i="7"/>
  <c r="BO38" i="7"/>
  <c r="BO3" i="7"/>
  <c r="BM3" i="7"/>
  <c r="BV17" i="32" l="1"/>
  <c r="BT17" i="32"/>
  <c r="BR17" i="32"/>
  <c r="BP17" i="32"/>
  <c r="BQ17" i="32" s="1"/>
  <c r="C31" i="34"/>
  <c r="C30" i="34"/>
  <c r="C29" i="34"/>
  <c r="C28" i="34"/>
  <c r="C27" i="34"/>
  <c r="C26" i="34"/>
  <c r="C25" i="34"/>
  <c r="C24" i="34"/>
  <c r="C23" i="34"/>
  <c r="C22" i="34"/>
  <c r="C21" i="34"/>
  <c r="C20" i="34"/>
  <c r="C19" i="34"/>
  <c r="C18" i="34"/>
  <c r="C17" i="34"/>
  <c r="C16" i="34"/>
  <c r="C15" i="34"/>
  <c r="C14" i="34"/>
  <c r="C13" i="34"/>
  <c r="C12" i="34"/>
  <c r="C11" i="34"/>
  <c r="C10" i="34"/>
  <c r="C9" i="34"/>
  <c r="C8" i="34"/>
  <c r="C7" i="34"/>
  <c r="C6" i="34"/>
  <c r="C5" i="34"/>
  <c r="C4" i="34"/>
  <c r="C3" i="34"/>
  <c r="C2" i="34"/>
  <c r="AO31" i="33"/>
  <c r="AN31" i="33"/>
  <c r="AL31" i="33"/>
  <c r="AK31" i="33"/>
  <c r="AI31" i="33"/>
  <c r="AH31" i="33"/>
  <c r="AF31" i="33"/>
  <c r="AE31" i="33"/>
  <c r="AD31" i="33"/>
  <c r="AC31" i="33"/>
  <c r="AB31" i="33"/>
  <c r="AA31" i="33"/>
  <c r="Z31" i="33"/>
  <c r="Y31" i="33"/>
  <c r="X31" i="33"/>
  <c r="W31" i="33"/>
  <c r="V31" i="33"/>
  <c r="U31" i="33"/>
  <c r="T31" i="33"/>
  <c r="S31" i="33"/>
  <c r="R31" i="33"/>
  <c r="Q31" i="33"/>
  <c r="P31" i="33"/>
  <c r="O31" i="33"/>
  <c r="N31" i="33"/>
  <c r="M31" i="33"/>
  <c r="J31" i="33"/>
  <c r="I31" i="33"/>
  <c r="H31" i="33"/>
  <c r="G31" i="33"/>
  <c r="F31" i="33"/>
  <c r="E31" i="33"/>
  <c r="D31" i="33"/>
  <c r="C31" i="33"/>
  <c r="AO30" i="33"/>
  <c r="AN30" i="33"/>
  <c r="AL30" i="33"/>
  <c r="AK30" i="33"/>
  <c r="AI30" i="33"/>
  <c r="AH30" i="33"/>
  <c r="AF30" i="33"/>
  <c r="AE30" i="33"/>
  <c r="AD30" i="33"/>
  <c r="AC30" i="33"/>
  <c r="AB30" i="33"/>
  <c r="AA30" i="33"/>
  <c r="Z30" i="33"/>
  <c r="Y30" i="33"/>
  <c r="X30" i="33"/>
  <c r="W30" i="33"/>
  <c r="V30" i="33"/>
  <c r="U30" i="33"/>
  <c r="T30" i="33"/>
  <c r="S30" i="33"/>
  <c r="R30" i="33"/>
  <c r="Q30" i="33"/>
  <c r="P30" i="33"/>
  <c r="O30" i="33"/>
  <c r="N30" i="33"/>
  <c r="M30" i="33"/>
  <c r="J30" i="33"/>
  <c r="I30" i="33"/>
  <c r="H30" i="33"/>
  <c r="G30" i="33"/>
  <c r="F30" i="33"/>
  <c r="E30" i="33"/>
  <c r="D30" i="33"/>
  <c r="C30" i="33"/>
  <c r="AO29" i="33"/>
  <c r="AN29" i="33"/>
  <c r="AL29" i="33"/>
  <c r="AK29" i="33"/>
  <c r="AI29" i="33"/>
  <c r="AH29" i="33"/>
  <c r="AF29" i="33"/>
  <c r="AE29" i="33"/>
  <c r="AD29" i="33"/>
  <c r="AC29" i="33"/>
  <c r="AB29" i="33"/>
  <c r="AA29" i="33"/>
  <c r="Z29" i="33"/>
  <c r="Y29" i="33"/>
  <c r="X29" i="33"/>
  <c r="W29" i="33"/>
  <c r="V29" i="33"/>
  <c r="U29" i="33"/>
  <c r="T29" i="33"/>
  <c r="S29" i="33"/>
  <c r="R29" i="33"/>
  <c r="Q29" i="33"/>
  <c r="P29" i="33"/>
  <c r="O29" i="33"/>
  <c r="N29" i="33"/>
  <c r="M29" i="33"/>
  <c r="J29" i="33"/>
  <c r="I29" i="33"/>
  <c r="H29" i="33"/>
  <c r="G29" i="33"/>
  <c r="F29" i="33"/>
  <c r="E29" i="33"/>
  <c r="D29" i="33"/>
  <c r="C29" i="33"/>
  <c r="AO28" i="33"/>
  <c r="AN28" i="33"/>
  <c r="AL28" i="33"/>
  <c r="AK28" i="33"/>
  <c r="AI28" i="33"/>
  <c r="AH28" i="33"/>
  <c r="AF28" i="33"/>
  <c r="AE28" i="33"/>
  <c r="AD28" i="33"/>
  <c r="AC28" i="33"/>
  <c r="AB28" i="33"/>
  <c r="AA28" i="33"/>
  <c r="Z28" i="33"/>
  <c r="Y28" i="33"/>
  <c r="X28" i="33"/>
  <c r="W28" i="33"/>
  <c r="V28" i="33"/>
  <c r="U28" i="33"/>
  <c r="T28" i="33"/>
  <c r="S28" i="33"/>
  <c r="R28" i="33"/>
  <c r="Q28" i="33"/>
  <c r="P28" i="33"/>
  <c r="O28" i="33"/>
  <c r="N28" i="33"/>
  <c r="M28" i="33"/>
  <c r="J28" i="33"/>
  <c r="I28" i="33"/>
  <c r="H28" i="33"/>
  <c r="G28" i="33"/>
  <c r="F28" i="33"/>
  <c r="E28" i="33"/>
  <c r="D28" i="33"/>
  <c r="C28" i="33"/>
  <c r="AO27" i="33"/>
  <c r="AN27" i="33"/>
  <c r="AL27" i="33"/>
  <c r="AK27" i="33"/>
  <c r="AI27" i="33"/>
  <c r="AH27" i="33"/>
  <c r="AF27" i="33"/>
  <c r="AE27" i="33"/>
  <c r="AD27" i="33"/>
  <c r="AC27" i="33"/>
  <c r="AB27" i="33"/>
  <c r="AA27" i="33"/>
  <c r="Z27" i="33"/>
  <c r="Y27" i="33"/>
  <c r="X27" i="33"/>
  <c r="W27" i="33"/>
  <c r="V27" i="33"/>
  <c r="U27" i="33"/>
  <c r="T27" i="33"/>
  <c r="S27" i="33"/>
  <c r="R27" i="33"/>
  <c r="Q27" i="33"/>
  <c r="P27" i="33"/>
  <c r="O27" i="33"/>
  <c r="N27" i="33"/>
  <c r="M27" i="33"/>
  <c r="J27" i="33"/>
  <c r="I27" i="33"/>
  <c r="H27" i="33"/>
  <c r="G27" i="33"/>
  <c r="F27" i="33"/>
  <c r="E27" i="33"/>
  <c r="D27" i="33"/>
  <c r="C27" i="33"/>
  <c r="AO26" i="33"/>
  <c r="AN26" i="33"/>
  <c r="AL26" i="33"/>
  <c r="AK26" i="33"/>
  <c r="AI26" i="33"/>
  <c r="AH26" i="33"/>
  <c r="AF26" i="33"/>
  <c r="AE26" i="33"/>
  <c r="AD26" i="33"/>
  <c r="AC26" i="33"/>
  <c r="AB26" i="33"/>
  <c r="AA26" i="33"/>
  <c r="Z26" i="33"/>
  <c r="Y26" i="33"/>
  <c r="X26" i="33"/>
  <c r="W26" i="33"/>
  <c r="V26" i="33"/>
  <c r="U26" i="33"/>
  <c r="T26" i="33"/>
  <c r="S26" i="33"/>
  <c r="R26" i="33"/>
  <c r="Q26" i="33"/>
  <c r="P26" i="33"/>
  <c r="O26" i="33"/>
  <c r="N26" i="33"/>
  <c r="M26" i="33"/>
  <c r="J26" i="33"/>
  <c r="I26" i="33"/>
  <c r="H26" i="33"/>
  <c r="G26" i="33"/>
  <c r="F26" i="33"/>
  <c r="E26" i="33"/>
  <c r="D26" i="33"/>
  <c r="C26" i="33"/>
  <c r="AO25" i="33"/>
  <c r="AN25" i="33"/>
  <c r="AL25" i="33"/>
  <c r="AK25" i="33"/>
  <c r="AI25" i="33"/>
  <c r="AH25" i="33"/>
  <c r="AF25" i="33"/>
  <c r="AE25" i="33"/>
  <c r="AD25" i="33"/>
  <c r="AC25" i="33"/>
  <c r="AB25" i="33"/>
  <c r="AA25" i="33"/>
  <c r="Z25" i="33"/>
  <c r="Y25" i="33"/>
  <c r="X25" i="33"/>
  <c r="W25" i="33"/>
  <c r="V25" i="33"/>
  <c r="U25" i="33"/>
  <c r="T25" i="33"/>
  <c r="S25" i="33"/>
  <c r="R25" i="33"/>
  <c r="Q25" i="33"/>
  <c r="P25" i="33"/>
  <c r="O25" i="33"/>
  <c r="N25" i="33"/>
  <c r="M25" i="33"/>
  <c r="J25" i="33"/>
  <c r="I25" i="33"/>
  <c r="H25" i="33"/>
  <c r="G25" i="33"/>
  <c r="F25" i="33"/>
  <c r="E25" i="33"/>
  <c r="D25" i="33"/>
  <c r="C25" i="33"/>
  <c r="AO24" i="33"/>
  <c r="AN24" i="33"/>
  <c r="AL24" i="33"/>
  <c r="AK24" i="33"/>
  <c r="AI24" i="33"/>
  <c r="AH24" i="33"/>
  <c r="AF24" i="33"/>
  <c r="AE24" i="33"/>
  <c r="AD24" i="33"/>
  <c r="AC24" i="33"/>
  <c r="AB24" i="33"/>
  <c r="AA24" i="33"/>
  <c r="Z24" i="33"/>
  <c r="Y24" i="33"/>
  <c r="X24" i="33"/>
  <c r="W24" i="33"/>
  <c r="V24" i="33"/>
  <c r="U24" i="33"/>
  <c r="T24" i="33"/>
  <c r="S24" i="33"/>
  <c r="R24" i="33"/>
  <c r="Q24" i="33"/>
  <c r="P24" i="33"/>
  <c r="O24" i="33"/>
  <c r="N24" i="33"/>
  <c r="M24" i="33"/>
  <c r="J24" i="33"/>
  <c r="I24" i="33"/>
  <c r="H24" i="33"/>
  <c r="G24" i="33"/>
  <c r="F24" i="33"/>
  <c r="E24" i="33"/>
  <c r="D24" i="33"/>
  <c r="C24" i="33"/>
  <c r="AO23" i="33"/>
  <c r="AN23" i="33"/>
  <c r="AL23" i="33"/>
  <c r="AK23" i="33"/>
  <c r="AI23" i="33"/>
  <c r="AH23" i="33"/>
  <c r="AF23" i="33"/>
  <c r="AE23" i="33"/>
  <c r="AD23" i="33"/>
  <c r="AC23" i="33"/>
  <c r="AB23" i="33"/>
  <c r="AA23" i="33"/>
  <c r="Z23" i="33"/>
  <c r="Y23" i="33"/>
  <c r="X23" i="33"/>
  <c r="W23" i="33"/>
  <c r="V23" i="33"/>
  <c r="U23" i="33"/>
  <c r="T23" i="33"/>
  <c r="S23" i="33"/>
  <c r="R23" i="33"/>
  <c r="Q23" i="33"/>
  <c r="P23" i="33"/>
  <c r="O23" i="33"/>
  <c r="N23" i="33"/>
  <c r="M23" i="33"/>
  <c r="J23" i="33"/>
  <c r="I23" i="33"/>
  <c r="H23" i="33"/>
  <c r="G23" i="33"/>
  <c r="F23" i="33"/>
  <c r="E23" i="33"/>
  <c r="D23" i="33"/>
  <c r="C23" i="33"/>
  <c r="AO22" i="33"/>
  <c r="AN22" i="33"/>
  <c r="AL22" i="33"/>
  <c r="AK22" i="33"/>
  <c r="AI22" i="33"/>
  <c r="AH22" i="33"/>
  <c r="AF22" i="33"/>
  <c r="AE22" i="33"/>
  <c r="AD22" i="33"/>
  <c r="AC22" i="33"/>
  <c r="AB22" i="33"/>
  <c r="AA22" i="33"/>
  <c r="Z22" i="33"/>
  <c r="Y22" i="33"/>
  <c r="X22" i="33"/>
  <c r="W22" i="33"/>
  <c r="V22" i="33"/>
  <c r="U22" i="33"/>
  <c r="T22" i="33"/>
  <c r="S22" i="33"/>
  <c r="R22" i="33"/>
  <c r="Q22" i="33"/>
  <c r="P22" i="33"/>
  <c r="O22" i="33"/>
  <c r="N22" i="33"/>
  <c r="M22" i="33"/>
  <c r="J22" i="33"/>
  <c r="I22" i="33"/>
  <c r="H22" i="33"/>
  <c r="G22" i="33"/>
  <c r="F22" i="33"/>
  <c r="E22" i="33"/>
  <c r="D22" i="33"/>
  <c r="C22" i="33"/>
  <c r="AO21" i="33"/>
  <c r="AN21" i="33"/>
  <c r="AL21" i="33"/>
  <c r="AK21" i="33"/>
  <c r="AI21" i="33"/>
  <c r="AH21" i="33"/>
  <c r="AF21" i="33"/>
  <c r="AE21" i="33"/>
  <c r="AD21" i="33"/>
  <c r="AC21" i="33"/>
  <c r="AB21" i="33"/>
  <c r="AA21" i="33"/>
  <c r="Z21" i="33"/>
  <c r="Y21" i="33"/>
  <c r="X21" i="33"/>
  <c r="W21" i="33"/>
  <c r="V21" i="33"/>
  <c r="U21" i="33"/>
  <c r="T21" i="33"/>
  <c r="S21" i="33"/>
  <c r="R21" i="33"/>
  <c r="Q21" i="33"/>
  <c r="P21" i="33"/>
  <c r="O21" i="33"/>
  <c r="N21" i="33"/>
  <c r="M21" i="33"/>
  <c r="J21" i="33"/>
  <c r="I21" i="33"/>
  <c r="H21" i="33"/>
  <c r="G21" i="33"/>
  <c r="F21" i="33"/>
  <c r="E21" i="33"/>
  <c r="D21" i="33"/>
  <c r="C21" i="33"/>
  <c r="AO20" i="33"/>
  <c r="AN20" i="33"/>
  <c r="AL20" i="33"/>
  <c r="AK20" i="33"/>
  <c r="AI20" i="33"/>
  <c r="AH20" i="33"/>
  <c r="AF20" i="33"/>
  <c r="AE20" i="33"/>
  <c r="AD20" i="33"/>
  <c r="AC20" i="33"/>
  <c r="AB20" i="33"/>
  <c r="AA20" i="33"/>
  <c r="Z20" i="33"/>
  <c r="Y20" i="33"/>
  <c r="X20" i="33"/>
  <c r="W20" i="33"/>
  <c r="V20" i="33"/>
  <c r="U20" i="33"/>
  <c r="T20" i="33"/>
  <c r="S20" i="33"/>
  <c r="R20" i="33"/>
  <c r="Q20" i="33"/>
  <c r="P20" i="33"/>
  <c r="O20" i="33"/>
  <c r="N20" i="33"/>
  <c r="M20" i="33"/>
  <c r="J20" i="33"/>
  <c r="I20" i="33"/>
  <c r="H20" i="33"/>
  <c r="G20" i="33"/>
  <c r="F20" i="33"/>
  <c r="E20" i="33"/>
  <c r="D20" i="33"/>
  <c r="C20" i="33"/>
  <c r="AO19" i="33"/>
  <c r="AN19" i="33"/>
  <c r="AL19" i="33"/>
  <c r="AK19" i="33"/>
  <c r="AI19" i="33"/>
  <c r="AH19" i="33"/>
  <c r="AF19" i="33"/>
  <c r="AE19" i="33"/>
  <c r="AD19" i="33"/>
  <c r="AC19" i="33"/>
  <c r="AB19" i="33"/>
  <c r="AA19" i="33"/>
  <c r="Z19" i="33"/>
  <c r="Y19" i="33"/>
  <c r="X19" i="33"/>
  <c r="W19" i="33"/>
  <c r="V19" i="33"/>
  <c r="U19" i="33"/>
  <c r="T19" i="33"/>
  <c r="S19" i="33"/>
  <c r="R19" i="33"/>
  <c r="Q19" i="33"/>
  <c r="P19" i="33"/>
  <c r="O19" i="33"/>
  <c r="N19" i="33"/>
  <c r="M19" i="33"/>
  <c r="J19" i="33"/>
  <c r="I19" i="33"/>
  <c r="H19" i="33"/>
  <c r="G19" i="33"/>
  <c r="F19" i="33"/>
  <c r="E19" i="33"/>
  <c r="D19" i="33"/>
  <c r="C19" i="33"/>
  <c r="AO18" i="33"/>
  <c r="AN18" i="33"/>
  <c r="AL18" i="33"/>
  <c r="AK18" i="33"/>
  <c r="AI18" i="33"/>
  <c r="AH18" i="33"/>
  <c r="AF18" i="33"/>
  <c r="AE18" i="33"/>
  <c r="AD18" i="33"/>
  <c r="AC18" i="33"/>
  <c r="AB18" i="33"/>
  <c r="AA18" i="33"/>
  <c r="Z18" i="33"/>
  <c r="Y18" i="33"/>
  <c r="X18" i="33"/>
  <c r="W18" i="33"/>
  <c r="V18" i="33"/>
  <c r="U18" i="33"/>
  <c r="T18" i="33"/>
  <c r="S18" i="33"/>
  <c r="R18" i="33"/>
  <c r="Q18" i="33"/>
  <c r="P18" i="33"/>
  <c r="O18" i="33"/>
  <c r="N18" i="33"/>
  <c r="M18" i="33"/>
  <c r="J18" i="33"/>
  <c r="I18" i="33"/>
  <c r="H18" i="33"/>
  <c r="G18" i="33"/>
  <c r="F18" i="33"/>
  <c r="E18" i="33"/>
  <c r="D18" i="33"/>
  <c r="C18" i="33"/>
  <c r="AO17" i="33"/>
  <c r="AN17" i="33"/>
  <c r="AL17" i="33"/>
  <c r="AK17" i="33"/>
  <c r="AI17" i="33"/>
  <c r="AH17" i="33"/>
  <c r="AF17" i="33"/>
  <c r="AE17" i="33"/>
  <c r="AD17" i="33"/>
  <c r="AC17" i="33"/>
  <c r="AB17" i="33"/>
  <c r="AA17" i="33"/>
  <c r="Z17" i="33"/>
  <c r="Y17" i="33"/>
  <c r="X17" i="33"/>
  <c r="W17" i="33"/>
  <c r="V17" i="33"/>
  <c r="U17" i="33"/>
  <c r="T17" i="33"/>
  <c r="S17" i="33"/>
  <c r="R17" i="33"/>
  <c r="Q17" i="33"/>
  <c r="P17" i="33"/>
  <c r="O17" i="33"/>
  <c r="N17" i="33"/>
  <c r="M17" i="33"/>
  <c r="J17" i="33"/>
  <c r="I17" i="33"/>
  <c r="H17" i="33"/>
  <c r="G17" i="33"/>
  <c r="F17" i="33"/>
  <c r="E17" i="33"/>
  <c r="D17" i="33"/>
  <c r="C17" i="33"/>
  <c r="AO16" i="33"/>
  <c r="AN16" i="33"/>
  <c r="AL16" i="33"/>
  <c r="AK16" i="33"/>
  <c r="AI16" i="33"/>
  <c r="AH16" i="33"/>
  <c r="AF16" i="33"/>
  <c r="AE16" i="33"/>
  <c r="AD16" i="33"/>
  <c r="AC16" i="33"/>
  <c r="AB16" i="33"/>
  <c r="AA16" i="33"/>
  <c r="Z16" i="33"/>
  <c r="Y16" i="33"/>
  <c r="X16" i="33"/>
  <c r="W16" i="33"/>
  <c r="V16" i="33"/>
  <c r="U16" i="33"/>
  <c r="T16" i="33"/>
  <c r="S16" i="33"/>
  <c r="R16" i="33"/>
  <c r="Q16" i="33"/>
  <c r="P16" i="33"/>
  <c r="O16" i="33"/>
  <c r="N16" i="33"/>
  <c r="M16" i="33"/>
  <c r="J16" i="33"/>
  <c r="I16" i="33"/>
  <c r="H16" i="33"/>
  <c r="G16" i="33"/>
  <c r="F16" i="33"/>
  <c r="E16" i="33"/>
  <c r="D16" i="33"/>
  <c r="C16" i="33"/>
  <c r="AO15" i="33"/>
  <c r="AN15" i="33"/>
  <c r="AL15" i="33"/>
  <c r="AK15" i="33"/>
  <c r="AI15" i="33"/>
  <c r="AH15" i="33"/>
  <c r="AF15" i="33"/>
  <c r="AE15" i="33"/>
  <c r="AD15" i="33"/>
  <c r="AC15" i="33"/>
  <c r="AB15" i="33"/>
  <c r="AA15" i="33"/>
  <c r="Z15" i="33"/>
  <c r="Y15" i="33"/>
  <c r="X15" i="33"/>
  <c r="W15" i="33"/>
  <c r="V15" i="33"/>
  <c r="U15" i="33"/>
  <c r="T15" i="33"/>
  <c r="S15" i="33"/>
  <c r="R15" i="33"/>
  <c r="Q15" i="33"/>
  <c r="P15" i="33"/>
  <c r="O15" i="33"/>
  <c r="N15" i="33"/>
  <c r="M15" i="33"/>
  <c r="J15" i="33"/>
  <c r="I15" i="33"/>
  <c r="H15" i="33"/>
  <c r="G15" i="33"/>
  <c r="F15" i="33"/>
  <c r="E15" i="33"/>
  <c r="D15" i="33"/>
  <c r="C15" i="33"/>
  <c r="AO14" i="33"/>
  <c r="AN14" i="33"/>
  <c r="AL14" i="33"/>
  <c r="AK14" i="33"/>
  <c r="AI14" i="33"/>
  <c r="AH14" i="33"/>
  <c r="AF14" i="33"/>
  <c r="AE14" i="33"/>
  <c r="AD14" i="33"/>
  <c r="AC14" i="33"/>
  <c r="AB14" i="33"/>
  <c r="AA14" i="33"/>
  <c r="Z14" i="33"/>
  <c r="Y14" i="33"/>
  <c r="X14" i="33"/>
  <c r="W14" i="33"/>
  <c r="V14" i="33"/>
  <c r="U14" i="33"/>
  <c r="T14" i="33"/>
  <c r="S14" i="33"/>
  <c r="R14" i="33"/>
  <c r="Q14" i="33"/>
  <c r="P14" i="33"/>
  <c r="O14" i="33"/>
  <c r="N14" i="33"/>
  <c r="M14" i="33"/>
  <c r="J14" i="33"/>
  <c r="I14" i="33"/>
  <c r="H14" i="33"/>
  <c r="G14" i="33"/>
  <c r="F14" i="33"/>
  <c r="E14" i="33"/>
  <c r="D14" i="33"/>
  <c r="C14" i="33"/>
  <c r="AO13" i="33"/>
  <c r="AN13" i="33"/>
  <c r="AL13" i="33"/>
  <c r="AK13" i="33"/>
  <c r="AI13" i="33"/>
  <c r="AH13" i="33"/>
  <c r="AF13" i="33"/>
  <c r="AE13" i="33"/>
  <c r="AD13" i="33"/>
  <c r="AC13" i="33"/>
  <c r="AB13" i="33"/>
  <c r="AA13" i="33"/>
  <c r="Z13" i="33"/>
  <c r="Y13" i="33"/>
  <c r="X13" i="33"/>
  <c r="W13" i="33"/>
  <c r="V13" i="33"/>
  <c r="U13" i="33"/>
  <c r="T13" i="33"/>
  <c r="S13" i="33"/>
  <c r="R13" i="33"/>
  <c r="Q13" i="33"/>
  <c r="P13" i="33"/>
  <c r="O13" i="33"/>
  <c r="N13" i="33"/>
  <c r="M13" i="33"/>
  <c r="J13" i="33"/>
  <c r="I13" i="33"/>
  <c r="H13" i="33"/>
  <c r="G13" i="33"/>
  <c r="F13" i="33"/>
  <c r="E13" i="33"/>
  <c r="D13" i="33"/>
  <c r="C13" i="33"/>
  <c r="AO12" i="33"/>
  <c r="AN12" i="33"/>
  <c r="AL12" i="33"/>
  <c r="AK12" i="33"/>
  <c r="AI12" i="33"/>
  <c r="AH12" i="33"/>
  <c r="AF12" i="33"/>
  <c r="AE12" i="33"/>
  <c r="AD12" i="33"/>
  <c r="AC12" i="33"/>
  <c r="AB12" i="33"/>
  <c r="AA12" i="33"/>
  <c r="Z12" i="33"/>
  <c r="Y12" i="33"/>
  <c r="X12" i="33"/>
  <c r="W12" i="33"/>
  <c r="V12" i="33"/>
  <c r="U12" i="33"/>
  <c r="T12" i="33"/>
  <c r="S12" i="33"/>
  <c r="R12" i="33"/>
  <c r="Q12" i="33"/>
  <c r="P12" i="33"/>
  <c r="O12" i="33"/>
  <c r="N12" i="33"/>
  <c r="M12" i="33"/>
  <c r="J12" i="33"/>
  <c r="I12" i="33"/>
  <c r="H12" i="33"/>
  <c r="G12" i="33"/>
  <c r="F12" i="33"/>
  <c r="E12" i="33"/>
  <c r="D12" i="33"/>
  <c r="C12" i="33"/>
  <c r="AO11" i="33"/>
  <c r="AN11" i="33"/>
  <c r="AL11" i="33"/>
  <c r="AK11" i="33"/>
  <c r="AI11" i="33"/>
  <c r="AH11" i="33"/>
  <c r="AF11" i="33"/>
  <c r="AE11" i="33"/>
  <c r="AD11" i="33"/>
  <c r="AC11" i="33"/>
  <c r="AB11" i="33"/>
  <c r="AA11" i="33"/>
  <c r="Z11" i="33"/>
  <c r="Y11" i="33"/>
  <c r="X11" i="33"/>
  <c r="W11" i="33"/>
  <c r="V11" i="33"/>
  <c r="U11" i="33"/>
  <c r="T11" i="33"/>
  <c r="S11" i="33"/>
  <c r="R11" i="33"/>
  <c r="Q11" i="33"/>
  <c r="P11" i="33"/>
  <c r="O11" i="33"/>
  <c r="N11" i="33"/>
  <c r="M11" i="33"/>
  <c r="J11" i="33"/>
  <c r="I11" i="33"/>
  <c r="H11" i="33"/>
  <c r="G11" i="33"/>
  <c r="F11" i="33"/>
  <c r="E11" i="33"/>
  <c r="D11" i="33"/>
  <c r="C11" i="33"/>
  <c r="AO10" i="33"/>
  <c r="AN10" i="33"/>
  <c r="AL10" i="33"/>
  <c r="AK10" i="33"/>
  <c r="AI10" i="33"/>
  <c r="AH10" i="33"/>
  <c r="AF10" i="33"/>
  <c r="AE10" i="33"/>
  <c r="AD10" i="33"/>
  <c r="AC10" i="33"/>
  <c r="AB10" i="33"/>
  <c r="AA10" i="33"/>
  <c r="Z10" i="33"/>
  <c r="Y10" i="33"/>
  <c r="X10" i="33"/>
  <c r="W10" i="33"/>
  <c r="V10" i="33"/>
  <c r="U10" i="33"/>
  <c r="T10" i="33"/>
  <c r="S10" i="33"/>
  <c r="R10" i="33"/>
  <c r="Q10" i="33"/>
  <c r="P10" i="33"/>
  <c r="O10" i="33"/>
  <c r="N10" i="33"/>
  <c r="M10" i="33"/>
  <c r="J10" i="33"/>
  <c r="I10" i="33"/>
  <c r="H10" i="33"/>
  <c r="G10" i="33"/>
  <c r="F10" i="33"/>
  <c r="E10" i="33"/>
  <c r="D10" i="33"/>
  <c r="C10" i="33"/>
  <c r="AO9" i="33"/>
  <c r="AN9" i="33"/>
  <c r="AL9" i="33"/>
  <c r="AK9" i="33"/>
  <c r="AI9" i="33"/>
  <c r="AH9" i="33"/>
  <c r="AF9" i="33"/>
  <c r="AE9" i="33"/>
  <c r="AD9" i="33"/>
  <c r="AC9" i="33"/>
  <c r="AB9" i="33"/>
  <c r="AA9" i="33"/>
  <c r="Z9" i="33"/>
  <c r="Y9" i="33"/>
  <c r="X9" i="33"/>
  <c r="W9" i="33"/>
  <c r="V9" i="33"/>
  <c r="U9" i="33"/>
  <c r="T9" i="33"/>
  <c r="S9" i="33"/>
  <c r="R9" i="33"/>
  <c r="Q9" i="33"/>
  <c r="P9" i="33"/>
  <c r="O9" i="33"/>
  <c r="N9" i="33"/>
  <c r="M9" i="33"/>
  <c r="J9" i="33"/>
  <c r="I9" i="33"/>
  <c r="H9" i="33"/>
  <c r="G9" i="33"/>
  <c r="F9" i="33"/>
  <c r="E9" i="33"/>
  <c r="D9" i="33"/>
  <c r="C9" i="33"/>
  <c r="AO8" i="33"/>
  <c r="AN8" i="33"/>
  <c r="AL8" i="33"/>
  <c r="AK8" i="33"/>
  <c r="AI8" i="33"/>
  <c r="AH8" i="33"/>
  <c r="AF8" i="33"/>
  <c r="AE8" i="33"/>
  <c r="AD8" i="33"/>
  <c r="AC8" i="33"/>
  <c r="AB8" i="33"/>
  <c r="AA8" i="33"/>
  <c r="Z8" i="33"/>
  <c r="Y8" i="33"/>
  <c r="X8" i="33"/>
  <c r="W8" i="33"/>
  <c r="V8" i="33"/>
  <c r="U8" i="33"/>
  <c r="T8" i="33"/>
  <c r="S8" i="33"/>
  <c r="R8" i="33"/>
  <c r="Q8" i="33"/>
  <c r="P8" i="33"/>
  <c r="O8" i="33"/>
  <c r="N8" i="33"/>
  <c r="M8" i="33"/>
  <c r="J8" i="33"/>
  <c r="I8" i="33"/>
  <c r="H8" i="33"/>
  <c r="G8" i="33"/>
  <c r="F8" i="33"/>
  <c r="E8" i="33"/>
  <c r="D8" i="33"/>
  <c r="C8" i="33"/>
  <c r="AO7" i="33"/>
  <c r="AN7" i="33"/>
  <c r="AL7" i="33"/>
  <c r="AK7" i="33"/>
  <c r="AI7" i="33"/>
  <c r="AH7" i="33"/>
  <c r="AF7" i="33"/>
  <c r="AE7" i="33"/>
  <c r="AD7" i="33"/>
  <c r="AC7" i="33"/>
  <c r="AB7" i="33"/>
  <c r="AA7" i="33"/>
  <c r="Z7" i="33"/>
  <c r="Y7" i="33"/>
  <c r="X7" i="33"/>
  <c r="W7" i="33"/>
  <c r="V7" i="33"/>
  <c r="U7" i="33"/>
  <c r="T7" i="33"/>
  <c r="S7" i="33"/>
  <c r="R7" i="33"/>
  <c r="Q7" i="33"/>
  <c r="P7" i="33"/>
  <c r="O7" i="33"/>
  <c r="N7" i="33"/>
  <c r="M7" i="33"/>
  <c r="J7" i="33"/>
  <c r="I7" i="33"/>
  <c r="H7" i="33"/>
  <c r="G7" i="33"/>
  <c r="F7" i="33"/>
  <c r="E7" i="33"/>
  <c r="D7" i="33"/>
  <c r="C7" i="33"/>
  <c r="AO6" i="33"/>
  <c r="AN6" i="33"/>
  <c r="AL6" i="33"/>
  <c r="AK6" i="33"/>
  <c r="AI6" i="33"/>
  <c r="AH6" i="33"/>
  <c r="AF6" i="33"/>
  <c r="AE6" i="33"/>
  <c r="AD6" i="33"/>
  <c r="AC6" i="33"/>
  <c r="AB6" i="33"/>
  <c r="AA6" i="33"/>
  <c r="Z6" i="33"/>
  <c r="Y6" i="33"/>
  <c r="X6" i="33"/>
  <c r="W6" i="33"/>
  <c r="V6" i="33"/>
  <c r="U6" i="33"/>
  <c r="T6" i="33"/>
  <c r="S6" i="33"/>
  <c r="R6" i="33"/>
  <c r="Q6" i="33"/>
  <c r="P6" i="33"/>
  <c r="O6" i="33"/>
  <c r="N6" i="33"/>
  <c r="M6" i="33"/>
  <c r="J6" i="33"/>
  <c r="I6" i="33"/>
  <c r="H6" i="33"/>
  <c r="G6" i="33"/>
  <c r="F6" i="33"/>
  <c r="E6" i="33"/>
  <c r="D6" i="33"/>
  <c r="C6" i="33"/>
  <c r="AO5" i="33"/>
  <c r="AN5" i="33"/>
  <c r="AL5" i="33"/>
  <c r="AK5" i="33"/>
  <c r="AI5" i="33"/>
  <c r="AH5" i="33"/>
  <c r="AF5" i="33"/>
  <c r="AE5" i="33"/>
  <c r="AD5" i="33"/>
  <c r="AC5" i="33"/>
  <c r="AB5" i="33"/>
  <c r="AA5" i="33"/>
  <c r="Z5" i="33"/>
  <c r="Y5" i="33"/>
  <c r="X5" i="33"/>
  <c r="W5" i="33"/>
  <c r="V5" i="33"/>
  <c r="U5" i="33"/>
  <c r="T5" i="33"/>
  <c r="S5" i="33"/>
  <c r="R5" i="33"/>
  <c r="Q5" i="33"/>
  <c r="P5" i="33"/>
  <c r="O5" i="33"/>
  <c r="N5" i="33"/>
  <c r="M5" i="33"/>
  <c r="J5" i="33"/>
  <c r="I5" i="33"/>
  <c r="H5" i="33"/>
  <c r="G5" i="33"/>
  <c r="F5" i="33"/>
  <c r="E5" i="33"/>
  <c r="D5" i="33"/>
  <c r="C5" i="33"/>
  <c r="AO4" i="33"/>
  <c r="AN4" i="33"/>
  <c r="AL4" i="33"/>
  <c r="AK4" i="33"/>
  <c r="AI4" i="33"/>
  <c r="AH4" i="33"/>
  <c r="AF4" i="33"/>
  <c r="AE4" i="33"/>
  <c r="AD4" i="33"/>
  <c r="AC4" i="33"/>
  <c r="AB4" i="33"/>
  <c r="AA4" i="33"/>
  <c r="Z4" i="33"/>
  <c r="Y4" i="33"/>
  <c r="X4" i="33"/>
  <c r="W4" i="33"/>
  <c r="V4" i="33"/>
  <c r="U4" i="33"/>
  <c r="T4" i="33"/>
  <c r="S4" i="33"/>
  <c r="R4" i="33"/>
  <c r="Q4" i="33"/>
  <c r="P4" i="33"/>
  <c r="O4" i="33"/>
  <c r="N4" i="33"/>
  <c r="M4" i="33"/>
  <c r="J4" i="33"/>
  <c r="I4" i="33"/>
  <c r="H4" i="33"/>
  <c r="G4" i="33"/>
  <c r="F4" i="33"/>
  <c r="E4" i="33"/>
  <c r="D4" i="33"/>
  <c r="C4" i="33"/>
  <c r="AO3" i="33"/>
  <c r="AN3" i="33"/>
  <c r="AL3" i="33"/>
  <c r="AK3" i="33"/>
  <c r="AI3" i="33"/>
  <c r="AH3" i="33"/>
  <c r="AF3" i="33"/>
  <c r="AE3" i="33"/>
  <c r="AD3" i="33"/>
  <c r="AC3" i="33"/>
  <c r="AB3" i="33"/>
  <c r="AA3" i="33"/>
  <c r="Z3" i="33"/>
  <c r="Y3" i="33"/>
  <c r="X3" i="33"/>
  <c r="W3" i="33"/>
  <c r="V3" i="33"/>
  <c r="U3" i="33"/>
  <c r="T3" i="33"/>
  <c r="S3" i="33"/>
  <c r="R3" i="33"/>
  <c r="Q3" i="33"/>
  <c r="P3" i="33"/>
  <c r="O3" i="33"/>
  <c r="N3" i="33"/>
  <c r="M3" i="33"/>
  <c r="J3" i="33"/>
  <c r="I3" i="33"/>
  <c r="H3" i="33"/>
  <c r="G3" i="33"/>
  <c r="F3" i="33"/>
  <c r="E3" i="33"/>
  <c r="D3" i="33"/>
  <c r="C3" i="33"/>
  <c r="AO2" i="33"/>
  <c r="AN2" i="33"/>
  <c r="AL2" i="33"/>
  <c r="AK2" i="33"/>
  <c r="AI2" i="33"/>
  <c r="AH2" i="33"/>
  <c r="AF2" i="33"/>
  <c r="AE2" i="33"/>
  <c r="AD2" i="33"/>
  <c r="AC2" i="33"/>
  <c r="AB2" i="33"/>
  <c r="AA2" i="33"/>
  <c r="Z2" i="33"/>
  <c r="Y2" i="33"/>
  <c r="X2" i="33"/>
  <c r="W2" i="33"/>
  <c r="V2" i="33"/>
  <c r="U2" i="33"/>
  <c r="T2" i="33"/>
  <c r="S2" i="33"/>
  <c r="R2" i="33"/>
  <c r="Q2" i="33"/>
  <c r="P2" i="33"/>
  <c r="O2" i="33"/>
  <c r="N2" i="33"/>
  <c r="M2" i="33"/>
  <c r="J2" i="33"/>
  <c r="I2" i="33"/>
  <c r="H2" i="33"/>
  <c r="G2" i="33"/>
  <c r="F2" i="33"/>
  <c r="E2" i="33"/>
  <c r="D2" i="33"/>
  <c r="C2" i="33"/>
  <c r="B2" i="33"/>
  <c r="B31" i="34" s="1"/>
  <c r="A2" i="33"/>
  <c r="A31" i="34" s="1"/>
  <c r="BS38" i="32"/>
  <c r="BL38" i="32"/>
  <c r="BR36" i="32"/>
  <c r="BP36" i="32"/>
  <c r="BH36" i="32"/>
  <c r="AP31" i="33" s="1"/>
  <c r="BF36" i="32"/>
  <c r="AP30" i="33" s="1"/>
  <c r="BD36" i="32"/>
  <c r="AP29" i="33" s="1"/>
  <c r="BB36" i="32"/>
  <c r="AP28" i="33" s="1"/>
  <c r="AZ36" i="32"/>
  <c r="AP27" i="33" s="1"/>
  <c r="AX36" i="32"/>
  <c r="AP26" i="33" s="1"/>
  <c r="AV36" i="32"/>
  <c r="AP25" i="33" s="1"/>
  <c r="AT36" i="32"/>
  <c r="AP24" i="33" s="1"/>
  <c r="AR36" i="32"/>
  <c r="AP23" i="33" s="1"/>
  <c r="AP36" i="32"/>
  <c r="AP22" i="33" s="1"/>
  <c r="AN36" i="32"/>
  <c r="AP21" i="33" s="1"/>
  <c r="AL36" i="32"/>
  <c r="AP20" i="33" s="1"/>
  <c r="AJ36" i="32"/>
  <c r="AP19" i="33" s="1"/>
  <c r="AH36" i="32"/>
  <c r="AP18" i="33" s="1"/>
  <c r="AF36" i="32"/>
  <c r="AP17" i="33" s="1"/>
  <c r="AD36" i="32"/>
  <c r="AP16" i="33" s="1"/>
  <c r="AB36" i="32"/>
  <c r="AP15" i="33" s="1"/>
  <c r="Z36" i="32"/>
  <c r="AP14" i="33" s="1"/>
  <c r="X36" i="32"/>
  <c r="AP13" i="33" s="1"/>
  <c r="V36" i="32"/>
  <c r="AP12" i="33" s="1"/>
  <c r="T36" i="32"/>
  <c r="AP11" i="33" s="1"/>
  <c r="R36" i="32"/>
  <c r="AP10" i="33" s="1"/>
  <c r="P36" i="32"/>
  <c r="AP9" i="33" s="1"/>
  <c r="N36" i="32"/>
  <c r="AP8" i="33" s="1"/>
  <c r="L36" i="32"/>
  <c r="AP7" i="33" s="1"/>
  <c r="J36" i="32"/>
  <c r="AP6" i="33" s="1"/>
  <c r="H36" i="32"/>
  <c r="AP5" i="33" s="1"/>
  <c r="F36" i="32"/>
  <c r="AP4" i="33" s="1"/>
  <c r="D36" i="32"/>
  <c r="AP3" i="33" s="1"/>
  <c r="B36" i="32"/>
  <c r="BW35" i="32"/>
  <c r="BU35" i="32"/>
  <c r="BS35" i="32"/>
  <c r="BM35" i="32"/>
  <c r="BN35" i="32" s="1"/>
  <c r="BL35" i="32"/>
  <c r="BI35" i="32"/>
  <c r="AH31" i="34" s="1"/>
  <c r="BG35" i="32"/>
  <c r="AH30" i="34" s="1"/>
  <c r="BE35" i="32"/>
  <c r="AH29" i="34" s="1"/>
  <c r="BC35" i="32"/>
  <c r="AH28" i="34" s="1"/>
  <c r="BA35" i="32"/>
  <c r="AH27" i="34" s="1"/>
  <c r="AY35" i="32"/>
  <c r="AH26" i="34" s="1"/>
  <c r="AW35" i="32"/>
  <c r="AH25" i="34" s="1"/>
  <c r="AU35" i="32"/>
  <c r="AH24" i="34" s="1"/>
  <c r="AS35" i="32"/>
  <c r="AH23" i="34" s="1"/>
  <c r="AQ35" i="32"/>
  <c r="AH22" i="34" s="1"/>
  <c r="AO35" i="32"/>
  <c r="AH21" i="34" s="1"/>
  <c r="AM35" i="32"/>
  <c r="AH20" i="34" s="1"/>
  <c r="AK35" i="32"/>
  <c r="AH19" i="34" s="1"/>
  <c r="AI35" i="32"/>
  <c r="AH18" i="34" s="1"/>
  <c r="AG35" i="32"/>
  <c r="AH17" i="34" s="1"/>
  <c r="AE35" i="32"/>
  <c r="AH16" i="34" s="1"/>
  <c r="AC35" i="32"/>
  <c r="AH15" i="34" s="1"/>
  <c r="AA35" i="32"/>
  <c r="AH14" i="34" s="1"/>
  <c r="Y35" i="32"/>
  <c r="AH13" i="34" s="1"/>
  <c r="W35" i="32"/>
  <c r="AH12" i="34" s="1"/>
  <c r="U35" i="32"/>
  <c r="AH11" i="34" s="1"/>
  <c r="S35" i="32"/>
  <c r="AH10" i="34" s="1"/>
  <c r="Q35" i="32"/>
  <c r="AH9" i="34" s="1"/>
  <c r="O35" i="32"/>
  <c r="AH8" i="34" s="1"/>
  <c r="M35" i="32"/>
  <c r="AH7" i="34" s="1"/>
  <c r="K35" i="32"/>
  <c r="AH6" i="34" s="1"/>
  <c r="I35" i="32"/>
  <c r="AH5" i="34" s="1"/>
  <c r="G35" i="32"/>
  <c r="AH4" i="34" s="1"/>
  <c r="E35" i="32"/>
  <c r="AH3" i="34" s="1"/>
  <c r="C35" i="32"/>
  <c r="BW34" i="32"/>
  <c r="BU34" i="32"/>
  <c r="BS34" i="32"/>
  <c r="BM34" i="32"/>
  <c r="BN34" i="32" s="1"/>
  <c r="BL34" i="32"/>
  <c r="BI34" i="32"/>
  <c r="AG31" i="34" s="1"/>
  <c r="BG34" i="32"/>
  <c r="AG30" i="34" s="1"/>
  <c r="BE34" i="32"/>
  <c r="AG29" i="34" s="1"/>
  <c r="BC34" i="32"/>
  <c r="AG28" i="34" s="1"/>
  <c r="BA34" i="32"/>
  <c r="AG27" i="34" s="1"/>
  <c r="AY34" i="32"/>
  <c r="AG26" i="34" s="1"/>
  <c r="AW34" i="32"/>
  <c r="AG25" i="34" s="1"/>
  <c r="AU34" i="32"/>
  <c r="AG24" i="34" s="1"/>
  <c r="AS34" i="32"/>
  <c r="AG23" i="34" s="1"/>
  <c r="AQ34" i="32"/>
  <c r="AG22" i="34" s="1"/>
  <c r="AO34" i="32"/>
  <c r="AG21" i="34" s="1"/>
  <c r="AM34" i="32"/>
  <c r="AG20" i="34" s="1"/>
  <c r="AK34" i="32"/>
  <c r="AG19" i="34" s="1"/>
  <c r="AI34" i="32"/>
  <c r="AG18" i="34" s="1"/>
  <c r="AG34" i="32"/>
  <c r="AG17" i="34" s="1"/>
  <c r="AE34" i="32"/>
  <c r="AG16" i="34" s="1"/>
  <c r="AC34" i="32"/>
  <c r="AG15" i="34" s="1"/>
  <c r="AA34" i="32"/>
  <c r="AG14" i="34" s="1"/>
  <c r="Y34" i="32"/>
  <c r="AG13" i="34" s="1"/>
  <c r="W34" i="32"/>
  <c r="AG12" i="34" s="1"/>
  <c r="U34" i="32"/>
  <c r="AG11" i="34" s="1"/>
  <c r="S34" i="32"/>
  <c r="AG10" i="34" s="1"/>
  <c r="Q34" i="32"/>
  <c r="AG9" i="34" s="1"/>
  <c r="O34" i="32"/>
  <c r="AG8" i="34" s="1"/>
  <c r="M34" i="32"/>
  <c r="AG7" i="34" s="1"/>
  <c r="K34" i="32"/>
  <c r="AG6" i="34" s="1"/>
  <c r="I34" i="32"/>
  <c r="AG5" i="34" s="1"/>
  <c r="G34" i="32"/>
  <c r="AG4" i="34" s="1"/>
  <c r="E34" i="32"/>
  <c r="AG3" i="34" s="1"/>
  <c r="C34" i="32"/>
  <c r="BL33" i="32"/>
  <c r="BR32" i="32"/>
  <c r="BP32" i="32"/>
  <c r="BH32" i="32"/>
  <c r="AM31" i="33" s="1"/>
  <c r="BF32" i="32"/>
  <c r="AM30" i="33" s="1"/>
  <c r="BD32" i="32"/>
  <c r="AM29" i="33" s="1"/>
  <c r="BB32" i="32"/>
  <c r="AM28" i="33" s="1"/>
  <c r="AZ32" i="32"/>
  <c r="AM27" i="33" s="1"/>
  <c r="AX32" i="32"/>
  <c r="AM26" i="33" s="1"/>
  <c r="AV32" i="32"/>
  <c r="AM25" i="33" s="1"/>
  <c r="AT32" i="32"/>
  <c r="AM24" i="33" s="1"/>
  <c r="AR32" i="32"/>
  <c r="AM23" i="33" s="1"/>
  <c r="AP32" i="32"/>
  <c r="AM22" i="33" s="1"/>
  <c r="AN32" i="32"/>
  <c r="AM21" i="33" s="1"/>
  <c r="AL32" i="32"/>
  <c r="AM20" i="33" s="1"/>
  <c r="AJ32" i="32"/>
  <c r="AM19" i="33" s="1"/>
  <c r="AH32" i="32"/>
  <c r="AM18" i="33" s="1"/>
  <c r="AF32" i="32"/>
  <c r="AM17" i="33" s="1"/>
  <c r="AD32" i="32"/>
  <c r="AM16" i="33" s="1"/>
  <c r="AB32" i="32"/>
  <c r="AM15" i="33" s="1"/>
  <c r="Z32" i="32"/>
  <c r="AM14" i="33" s="1"/>
  <c r="X32" i="32"/>
  <c r="AM13" i="33" s="1"/>
  <c r="V32" i="32"/>
  <c r="AM12" i="33" s="1"/>
  <c r="T32" i="32"/>
  <c r="AM11" i="33" s="1"/>
  <c r="R32" i="32"/>
  <c r="AM10" i="33" s="1"/>
  <c r="P32" i="32"/>
  <c r="AM9" i="33" s="1"/>
  <c r="N32" i="32"/>
  <c r="AM8" i="33" s="1"/>
  <c r="L32" i="32"/>
  <c r="AM7" i="33" s="1"/>
  <c r="J32" i="32"/>
  <c r="AM6" i="33" s="1"/>
  <c r="H32" i="32"/>
  <c r="AM5" i="33" s="1"/>
  <c r="F32" i="32"/>
  <c r="AM4" i="33" s="1"/>
  <c r="D32" i="32"/>
  <c r="AM3" i="33" s="1"/>
  <c r="B32" i="32"/>
  <c r="BW31" i="32"/>
  <c r="BU31" i="32"/>
  <c r="BS31" i="32"/>
  <c r="BM31" i="32"/>
  <c r="BN31" i="32" s="1"/>
  <c r="BL31" i="32"/>
  <c r="BI31" i="32"/>
  <c r="AF31" i="34" s="1"/>
  <c r="BG31" i="32"/>
  <c r="AF30" i="34" s="1"/>
  <c r="BE31" i="32"/>
  <c r="AF29" i="34" s="1"/>
  <c r="BC31" i="32"/>
  <c r="AF28" i="34" s="1"/>
  <c r="BA31" i="32"/>
  <c r="AF27" i="34" s="1"/>
  <c r="AY31" i="32"/>
  <c r="AF26" i="34" s="1"/>
  <c r="AW31" i="32"/>
  <c r="AF25" i="34" s="1"/>
  <c r="AU31" i="32"/>
  <c r="AF24" i="34" s="1"/>
  <c r="AS31" i="32"/>
  <c r="AF23" i="34" s="1"/>
  <c r="AQ31" i="32"/>
  <c r="AF22" i="34" s="1"/>
  <c r="AO31" i="32"/>
  <c r="AF21" i="34" s="1"/>
  <c r="AM31" i="32"/>
  <c r="AF20" i="34" s="1"/>
  <c r="AK31" i="32"/>
  <c r="AF19" i="34" s="1"/>
  <c r="AI31" i="32"/>
  <c r="AF18" i="34" s="1"/>
  <c r="AG31" i="32"/>
  <c r="AF17" i="34" s="1"/>
  <c r="AE31" i="32"/>
  <c r="AF16" i="34" s="1"/>
  <c r="AC31" i="32"/>
  <c r="AF15" i="34" s="1"/>
  <c r="AA31" i="32"/>
  <c r="AF14" i="34" s="1"/>
  <c r="Y31" i="32"/>
  <c r="AF13" i="34" s="1"/>
  <c r="W31" i="32"/>
  <c r="AF12" i="34" s="1"/>
  <c r="U31" i="32"/>
  <c r="AF11" i="34" s="1"/>
  <c r="S31" i="32"/>
  <c r="AF10" i="34" s="1"/>
  <c r="Q31" i="32"/>
  <c r="AF9" i="34" s="1"/>
  <c r="O31" i="32"/>
  <c r="AF8" i="34" s="1"/>
  <c r="M31" i="32"/>
  <c r="AF7" i="34" s="1"/>
  <c r="K31" i="32"/>
  <c r="AF6" i="34" s="1"/>
  <c r="I31" i="32"/>
  <c r="AF5" i="34" s="1"/>
  <c r="G31" i="32"/>
  <c r="AF4" i="34" s="1"/>
  <c r="E31" i="32"/>
  <c r="AF3" i="34" s="1"/>
  <c r="C31" i="32"/>
  <c r="BW30" i="32"/>
  <c r="BU30" i="32"/>
  <c r="BS30" i="32"/>
  <c r="BM30" i="32"/>
  <c r="BN30" i="32" s="1"/>
  <c r="BL30" i="32"/>
  <c r="BI30" i="32"/>
  <c r="AE31" i="34" s="1"/>
  <c r="BG30" i="32"/>
  <c r="AE30" i="34" s="1"/>
  <c r="BE30" i="32"/>
  <c r="AE29" i="34" s="1"/>
  <c r="BC30" i="32"/>
  <c r="AE28" i="34" s="1"/>
  <c r="BA30" i="32"/>
  <c r="AE27" i="34" s="1"/>
  <c r="AY30" i="32"/>
  <c r="AE26" i="34" s="1"/>
  <c r="AW30" i="32"/>
  <c r="AE25" i="34" s="1"/>
  <c r="AU30" i="32"/>
  <c r="AE24" i="34" s="1"/>
  <c r="AS30" i="32"/>
  <c r="AE23" i="34" s="1"/>
  <c r="AQ30" i="32"/>
  <c r="AE22" i="34" s="1"/>
  <c r="AO30" i="32"/>
  <c r="AE21" i="34" s="1"/>
  <c r="AM30" i="32"/>
  <c r="AE20" i="34" s="1"/>
  <c r="AK30" i="32"/>
  <c r="AE19" i="34" s="1"/>
  <c r="AI30" i="32"/>
  <c r="AE18" i="34" s="1"/>
  <c r="AG30" i="32"/>
  <c r="AE17" i="34" s="1"/>
  <c r="AE30" i="32"/>
  <c r="AE16" i="34" s="1"/>
  <c r="AC30" i="32"/>
  <c r="AE15" i="34" s="1"/>
  <c r="AA30" i="32"/>
  <c r="AE14" i="34" s="1"/>
  <c r="Y30" i="32"/>
  <c r="AE13" i="34" s="1"/>
  <c r="W30" i="32"/>
  <c r="AE12" i="34" s="1"/>
  <c r="U30" i="32"/>
  <c r="AE11" i="34" s="1"/>
  <c r="S30" i="32"/>
  <c r="AE10" i="34" s="1"/>
  <c r="Q30" i="32"/>
  <c r="AE9" i="34" s="1"/>
  <c r="O30" i="32"/>
  <c r="M30" i="32"/>
  <c r="AE7" i="34" s="1"/>
  <c r="K30" i="32"/>
  <c r="AE6" i="34" s="1"/>
  <c r="I30" i="32"/>
  <c r="AE5" i="34" s="1"/>
  <c r="G30" i="32"/>
  <c r="AE4" i="34" s="1"/>
  <c r="E30" i="32"/>
  <c r="AE3" i="34" s="1"/>
  <c r="C30" i="32"/>
  <c r="BL29" i="32"/>
  <c r="BR28" i="32"/>
  <c r="BP28" i="32"/>
  <c r="BH28" i="32"/>
  <c r="AJ31" i="33" s="1"/>
  <c r="BF28" i="32"/>
  <c r="AJ30" i="33" s="1"/>
  <c r="BD28" i="32"/>
  <c r="AJ29" i="33" s="1"/>
  <c r="BB28" i="32"/>
  <c r="AJ28" i="33" s="1"/>
  <c r="AZ28" i="32"/>
  <c r="AJ27" i="33" s="1"/>
  <c r="AX28" i="32"/>
  <c r="AJ26" i="33" s="1"/>
  <c r="AV28" i="32"/>
  <c r="AJ25" i="33" s="1"/>
  <c r="AT28" i="32"/>
  <c r="AJ24" i="33" s="1"/>
  <c r="AR28" i="32"/>
  <c r="AJ23" i="33" s="1"/>
  <c r="AP28" i="32"/>
  <c r="AJ22" i="33" s="1"/>
  <c r="AN28" i="32"/>
  <c r="AJ21" i="33" s="1"/>
  <c r="AL28" i="32"/>
  <c r="AJ20" i="33" s="1"/>
  <c r="AJ28" i="32"/>
  <c r="AJ19" i="33" s="1"/>
  <c r="AH28" i="32"/>
  <c r="AJ18" i="33" s="1"/>
  <c r="AF28" i="32"/>
  <c r="AJ17" i="33" s="1"/>
  <c r="AD28" i="32"/>
  <c r="AJ16" i="33" s="1"/>
  <c r="AB28" i="32"/>
  <c r="AJ15" i="33" s="1"/>
  <c r="Z28" i="32"/>
  <c r="AJ14" i="33" s="1"/>
  <c r="X28" i="32"/>
  <c r="AJ13" i="33" s="1"/>
  <c r="V28" i="32"/>
  <c r="AJ12" i="33" s="1"/>
  <c r="T28" i="32"/>
  <c r="AJ11" i="33" s="1"/>
  <c r="R28" i="32"/>
  <c r="AJ10" i="33" s="1"/>
  <c r="P28" i="32"/>
  <c r="AJ9" i="33" s="1"/>
  <c r="N28" i="32"/>
  <c r="AJ8" i="33" s="1"/>
  <c r="L28" i="32"/>
  <c r="AJ7" i="33" s="1"/>
  <c r="J28" i="32"/>
  <c r="AJ6" i="33" s="1"/>
  <c r="H28" i="32"/>
  <c r="AJ5" i="33" s="1"/>
  <c r="F28" i="32"/>
  <c r="AJ4" i="33" s="1"/>
  <c r="D28" i="32"/>
  <c r="AJ3" i="33" s="1"/>
  <c r="B28" i="32"/>
  <c r="BW27" i="32"/>
  <c r="BU27" i="32"/>
  <c r="BS27" i="32"/>
  <c r="BM27" i="32"/>
  <c r="BN27" i="32" s="1"/>
  <c r="BL27" i="32"/>
  <c r="BI27" i="32"/>
  <c r="AD31" i="34" s="1"/>
  <c r="BG27" i="32"/>
  <c r="AD30" i="34" s="1"/>
  <c r="BE27" i="32"/>
  <c r="AD29" i="34" s="1"/>
  <c r="BC27" i="32"/>
  <c r="AD28" i="34" s="1"/>
  <c r="BA27" i="32"/>
  <c r="AD27" i="34" s="1"/>
  <c r="AY27" i="32"/>
  <c r="AD26" i="34" s="1"/>
  <c r="AW27" i="32"/>
  <c r="AD25" i="34" s="1"/>
  <c r="AU27" i="32"/>
  <c r="AD24" i="34" s="1"/>
  <c r="AS27" i="32"/>
  <c r="AD23" i="34" s="1"/>
  <c r="AQ27" i="32"/>
  <c r="AD22" i="34" s="1"/>
  <c r="AO27" i="32"/>
  <c r="AD21" i="34" s="1"/>
  <c r="AM27" i="32"/>
  <c r="AD20" i="34" s="1"/>
  <c r="AK27" i="32"/>
  <c r="AD19" i="34" s="1"/>
  <c r="AI27" i="32"/>
  <c r="AD18" i="34" s="1"/>
  <c r="AG27" i="32"/>
  <c r="AD17" i="34" s="1"/>
  <c r="AE27" i="32"/>
  <c r="AD16" i="34" s="1"/>
  <c r="AC27" i="32"/>
  <c r="AD15" i="34" s="1"/>
  <c r="AA27" i="32"/>
  <c r="AD14" i="34" s="1"/>
  <c r="Y27" i="32"/>
  <c r="AD13" i="34" s="1"/>
  <c r="W27" i="32"/>
  <c r="AD12" i="34" s="1"/>
  <c r="U27" i="32"/>
  <c r="AD11" i="34" s="1"/>
  <c r="S27" i="32"/>
  <c r="AD10" i="34" s="1"/>
  <c r="Q27" i="32"/>
  <c r="AD9" i="34" s="1"/>
  <c r="O27" i="32"/>
  <c r="AD8" i="34" s="1"/>
  <c r="M27" i="32"/>
  <c r="AD7" i="34" s="1"/>
  <c r="K27" i="32"/>
  <c r="AD6" i="34" s="1"/>
  <c r="I27" i="32"/>
  <c r="AD5" i="34" s="1"/>
  <c r="G27" i="32"/>
  <c r="AD4" i="34" s="1"/>
  <c r="E27" i="32"/>
  <c r="AD3" i="34" s="1"/>
  <c r="C27" i="32"/>
  <c r="BW26" i="32"/>
  <c r="BU26" i="32"/>
  <c r="BS26" i="32"/>
  <c r="BM26" i="32"/>
  <c r="BN26" i="32" s="1"/>
  <c r="BL26" i="32"/>
  <c r="BI26" i="32"/>
  <c r="AC31" i="34" s="1"/>
  <c r="BG26" i="32"/>
  <c r="AC30" i="34" s="1"/>
  <c r="BE26" i="32"/>
  <c r="AC29" i="34" s="1"/>
  <c r="BC26" i="32"/>
  <c r="AC28" i="34" s="1"/>
  <c r="BA26" i="32"/>
  <c r="AC27" i="34" s="1"/>
  <c r="AY26" i="32"/>
  <c r="AC26" i="34" s="1"/>
  <c r="AW26" i="32"/>
  <c r="AC25" i="34" s="1"/>
  <c r="AU26" i="32"/>
  <c r="AC24" i="34" s="1"/>
  <c r="AS26" i="32"/>
  <c r="AC23" i="34" s="1"/>
  <c r="AQ26" i="32"/>
  <c r="AC22" i="34" s="1"/>
  <c r="AO26" i="32"/>
  <c r="AC21" i="34" s="1"/>
  <c r="AM26" i="32"/>
  <c r="AC20" i="34" s="1"/>
  <c r="AK26" i="32"/>
  <c r="AC19" i="34" s="1"/>
  <c r="AI26" i="32"/>
  <c r="AC18" i="34" s="1"/>
  <c r="AG26" i="32"/>
  <c r="AC17" i="34" s="1"/>
  <c r="AE26" i="32"/>
  <c r="AC16" i="34" s="1"/>
  <c r="AC26" i="32"/>
  <c r="AC15" i="34" s="1"/>
  <c r="AA26" i="32"/>
  <c r="AC14" i="34" s="1"/>
  <c r="Y26" i="32"/>
  <c r="AC13" i="34" s="1"/>
  <c r="W26" i="32"/>
  <c r="AC12" i="34" s="1"/>
  <c r="U26" i="32"/>
  <c r="AC11" i="34" s="1"/>
  <c r="S26" i="32"/>
  <c r="AC10" i="34" s="1"/>
  <c r="Q26" i="32"/>
  <c r="AC9" i="34" s="1"/>
  <c r="O26" i="32"/>
  <c r="AC8" i="34" s="1"/>
  <c r="M26" i="32"/>
  <c r="AC7" i="34" s="1"/>
  <c r="K26" i="32"/>
  <c r="I26" i="32"/>
  <c r="AC5" i="34" s="1"/>
  <c r="G26" i="32"/>
  <c r="AC4" i="34" s="1"/>
  <c r="E26" i="32"/>
  <c r="AC3" i="34" s="1"/>
  <c r="C26" i="32"/>
  <c r="BL25" i="32"/>
  <c r="BR24" i="32"/>
  <c r="BP24" i="32"/>
  <c r="BH24" i="32"/>
  <c r="AG31" i="33" s="1"/>
  <c r="BF24" i="32"/>
  <c r="AG30" i="33" s="1"/>
  <c r="BD24" i="32"/>
  <c r="AG29" i="33" s="1"/>
  <c r="BB24" i="32"/>
  <c r="AG28" i="33" s="1"/>
  <c r="AZ24" i="32"/>
  <c r="AG27" i="33" s="1"/>
  <c r="AX24" i="32"/>
  <c r="AG26" i="33" s="1"/>
  <c r="AV24" i="32"/>
  <c r="AG25" i="33" s="1"/>
  <c r="AT24" i="32"/>
  <c r="AG24" i="33" s="1"/>
  <c r="AR24" i="32"/>
  <c r="AG23" i="33" s="1"/>
  <c r="AP24" i="32"/>
  <c r="AG22" i="33" s="1"/>
  <c r="AN24" i="32"/>
  <c r="AG21" i="33" s="1"/>
  <c r="AL24" i="32"/>
  <c r="AG20" i="33" s="1"/>
  <c r="AJ24" i="32"/>
  <c r="AG19" i="33" s="1"/>
  <c r="AH24" i="32"/>
  <c r="AG18" i="33" s="1"/>
  <c r="AF24" i="32"/>
  <c r="AG17" i="33" s="1"/>
  <c r="AD24" i="32"/>
  <c r="AG16" i="33" s="1"/>
  <c r="AB24" i="32"/>
  <c r="AG15" i="33" s="1"/>
  <c r="Z24" i="32"/>
  <c r="AG14" i="33" s="1"/>
  <c r="X24" i="32"/>
  <c r="AG13" i="33" s="1"/>
  <c r="V24" i="32"/>
  <c r="AG12" i="33" s="1"/>
  <c r="T24" i="32"/>
  <c r="AG11" i="33" s="1"/>
  <c r="R24" i="32"/>
  <c r="AG10" i="33" s="1"/>
  <c r="P24" i="32"/>
  <c r="AG9" i="33" s="1"/>
  <c r="N24" i="32"/>
  <c r="AG8" i="33" s="1"/>
  <c r="L24" i="32"/>
  <c r="AG7" i="33" s="1"/>
  <c r="J24" i="32"/>
  <c r="H24" i="32"/>
  <c r="AG5" i="33" s="1"/>
  <c r="F24" i="32"/>
  <c r="AG4" i="33" s="1"/>
  <c r="D24" i="32"/>
  <c r="AG3" i="33" s="1"/>
  <c r="B24" i="32"/>
  <c r="BW23" i="32"/>
  <c r="BU23" i="32"/>
  <c r="BS23" i="32"/>
  <c r="BM23" i="32"/>
  <c r="BN23" i="32" s="1"/>
  <c r="BL23" i="32"/>
  <c r="BI23" i="32"/>
  <c r="AB31" i="34" s="1"/>
  <c r="BG23" i="32"/>
  <c r="AB30" i="34" s="1"/>
  <c r="BE23" i="32"/>
  <c r="AB29" i="34" s="1"/>
  <c r="BC23" i="32"/>
  <c r="AB28" i="34" s="1"/>
  <c r="BA23" i="32"/>
  <c r="AB27" i="34" s="1"/>
  <c r="AY23" i="32"/>
  <c r="AB26" i="34" s="1"/>
  <c r="AW23" i="32"/>
  <c r="AB25" i="34" s="1"/>
  <c r="AU23" i="32"/>
  <c r="AB24" i="34" s="1"/>
  <c r="AS23" i="32"/>
  <c r="AB23" i="34" s="1"/>
  <c r="AQ23" i="32"/>
  <c r="AB22" i="34" s="1"/>
  <c r="AO23" i="32"/>
  <c r="AB21" i="34" s="1"/>
  <c r="AM23" i="32"/>
  <c r="AB20" i="34" s="1"/>
  <c r="AK23" i="32"/>
  <c r="AB19" i="34" s="1"/>
  <c r="AI23" i="32"/>
  <c r="AB18" i="34" s="1"/>
  <c r="AG23" i="32"/>
  <c r="AB17" i="34" s="1"/>
  <c r="AE23" i="32"/>
  <c r="AB16" i="34" s="1"/>
  <c r="AC23" i="32"/>
  <c r="AB15" i="34" s="1"/>
  <c r="AA23" i="32"/>
  <c r="AB14" i="34" s="1"/>
  <c r="Y23" i="32"/>
  <c r="AB13" i="34" s="1"/>
  <c r="W23" i="32"/>
  <c r="AB12" i="34" s="1"/>
  <c r="U23" i="32"/>
  <c r="AB11" i="34" s="1"/>
  <c r="S23" i="32"/>
  <c r="AB10" i="34" s="1"/>
  <c r="Q23" i="32"/>
  <c r="AB9" i="34" s="1"/>
  <c r="O23" i="32"/>
  <c r="AB8" i="34" s="1"/>
  <c r="M23" i="32"/>
  <c r="AB7" i="34" s="1"/>
  <c r="K23" i="32"/>
  <c r="AB6" i="34" s="1"/>
  <c r="I23" i="32"/>
  <c r="AB5" i="34" s="1"/>
  <c r="G23" i="32"/>
  <c r="AB4" i="34" s="1"/>
  <c r="E23" i="32"/>
  <c r="AB3" i="34" s="1"/>
  <c r="C23" i="32"/>
  <c r="BW22" i="32"/>
  <c r="BU22" i="32"/>
  <c r="BS22" i="32"/>
  <c r="BM22" i="32"/>
  <c r="BN22" i="32" s="1"/>
  <c r="BL22" i="32"/>
  <c r="BI22" i="32"/>
  <c r="AA31" i="34" s="1"/>
  <c r="BG22" i="32"/>
  <c r="AA30" i="34" s="1"/>
  <c r="BE22" i="32"/>
  <c r="AA29" i="34" s="1"/>
  <c r="BC22" i="32"/>
  <c r="AA28" i="34" s="1"/>
  <c r="BA22" i="32"/>
  <c r="AA27" i="34" s="1"/>
  <c r="AY22" i="32"/>
  <c r="AA26" i="34" s="1"/>
  <c r="AW22" i="32"/>
  <c r="AA25" i="34" s="1"/>
  <c r="AU22" i="32"/>
  <c r="AA24" i="34" s="1"/>
  <c r="AS22" i="32"/>
  <c r="AA23" i="34" s="1"/>
  <c r="AQ22" i="32"/>
  <c r="AA22" i="34" s="1"/>
  <c r="AO22" i="32"/>
  <c r="AA21" i="34" s="1"/>
  <c r="AM22" i="32"/>
  <c r="AA20" i="34" s="1"/>
  <c r="AK22" i="32"/>
  <c r="AA19" i="34" s="1"/>
  <c r="AI22" i="32"/>
  <c r="AA18" i="34" s="1"/>
  <c r="AG22" i="32"/>
  <c r="AA17" i="34" s="1"/>
  <c r="AE22" i="32"/>
  <c r="AA16" i="34" s="1"/>
  <c r="AC22" i="32"/>
  <c r="AA15" i="34" s="1"/>
  <c r="AA22" i="32"/>
  <c r="AA14" i="34" s="1"/>
  <c r="Y22" i="32"/>
  <c r="AA13" i="34" s="1"/>
  <c r="W22" i="32"/>
  <c r="AA12" i="34" s="1"/>
  <c r="U22" i="32"/>
  <c r="AA11" i="34" s="1"/>
  <c r="S22" i="32"/>
  <c r="AA10" i="34" s="1"/>
  <c r="Q22" i="32"/>
  <c r="AA9" i="34" s="1"/>
  <c r="O22" i="32"/>
  <c r="AA8" i="34" s="1"/>
  <c r="M22" i="32"/>
  <c r="AA7" i="34" s="1"/>
  <c r="K22" i="32"/>
  <c r="AA6" i="34" s="1"/>
  <c r="I22" i="32"/>
  <c r="AA5" i="34" s="1"/>
  <c r="G22" i="32"/>
  <c r="E22" i="32"/>
  <c r="AA3" i="34" s="1"/>
  <c r="C22" i="32"/>
  <c r="BX22" i="32" s="1"/>
  <c r="BL21" i="32"/>
  <c r="BW20" i="32"/>
  <c r="BU20" i="32"/>
  <c r="BS20" i="32"/>
  <c r="BM20" i="32"/>
  <c r="BN20" i="32" s="1"/>
  <c r="BL20" i="32"/>
  <c r="BI20" i="32"/>
  <c r="Z31" i="34" s="1"/>
  <c r="BG20" i="32"/>
  <c r="Z30" i="34" s="1"/>
  <c r="BE20" i="32"/>
  <c r="Z29" i="34" s="1"/>
  <c r="BC20" i="32"/>
  <c r="Z28" i="34" s="1"/>
  <c r="BA20" i="32"/>
  <c r="Z27" i="34" s="1"/>
  <c r="AY20" i="32"/>
  <c r="Z26" i="34" s="1"/>
  <c r="AW20" i="32"/>
  <c r="Z25" i="34" s="1"/>
  <c r="AU20" i="32"/>
  <c r="Z24" i="34" s="1"/>
  <c r="AS20" i="32"/>
  <c r="Z23" i="34" s="1"/>
  <c r="AQ20" i="32"/>
  <c r="Z22" i="34" s="1"/>
  <c r="AO20" i="32"/>
  <c r="Z21" i="34" s="1"/>
  <c r="AM20" i="32"/>
  <c r="Z20" i="34" s="1"/>
  <c r="AK20" i="32"/>
  <c r="Z19" i="34" s="1"/>
  <c r="AI20" i="32"/>
  <c r="Z18" i="34" s="1"/>
  <c r="AG20" i="32"/>
  <c r="Z17" i="34" s="1"/>
  <c r="AE20" i="32"/>
  <c r="Z16" i="34" s="1"/>
  <c r="AC20" i="32"/>
  <c r="Z15" i="34" s="1"/>
  <c r="AA20" i="32"/>
  <c r="Z14" i="34" s="1"/>
  <c r="Y20" i="32"/>
  <c r="Z13" i="34" s="1"/>
  <c r="W20" i="32"/>
  <c r="Z12" i="34" s="1"/>
  <c r="U20" i="32"/>
  <c r="Z11" i="34" s="1"/>
  <c r="S20" i="32"/>
  <c r="Z10" i="34" s="1"/>
  <c r="Q20" i="32"/>
  <c r="Z9" i="34" s="1"/>
  <c r="O20" i="32"/>
  <c r="M20" i="32"/>
  <c r="Z7" i="34" s="1"/>
  <c r="K20" i="32"/>
  <c r="Z6" i="34" s="1"/>
  <c r="I20" i="32"/>
  <c r="Z5" i="34" s="1"/>
  <c r="G20" i="32"/>
  <c r="Z4" i="34" s="1"/>
  <c r="E20" i="32"/>
  <c r="Z3" i="34" s="1"/>
  <c r="C20" i="32"/>
  <c r="BW19" i="32"/>
  <c r="BU19" i="32"/>
  <c r="BS19" i="32"/>
  <c r="BR19" i="32"/>
  <c r="BP19" i="32"/>
  <c r="BM19" i="32"/>
  <c r="BN19" i="32" s="1"/>
  <c r="BL19" i="32"/>
  <c r="BW18" i="32"/>
  <c r="BU18" i="32"/>
  <c r="BS18" i="32"/>
  <c r="BM18" i="32"/>
  <c r="BN18" i="32" s="1"/>
  <c r="BL18" i="32"/>
  <c r="BI18" i="32"/>
  <c r="Y31" i="34" s="1"/>
  <c r="BG18" i="32"/>
  <c r="Y30" i="34" s="1"/>
  <c r="BE18" i="32"/>
  <c r="Y29" i="34" s="1"/>
  <c r="BC18" i="32"/>
  <c r="Y28" i="34" s="1"/>
  <c r="BA18" i="32"/>
  <c r="Y27" i="34" s="1"/>
  <c r="AY18" i="32"/>
  <c r="Y26" i="34" s="1"/>
  <c r="AW18" i="32"/>
  <c r="Y25" i="34" s="1"/>
  <c r="AU18" i="32"/>
  <c r="Y24" i="34" s="1"/>
  <c r="AS18" i="32"/>
  <c r="Y23" i="34" s="1"/>
  <c r="AQ18" i="32"/>
  <c r="Y22" i="34" s="1"/>
  <c r="AO18" i="32"/>
  <c r="Y21" i="34" s="1"/>
  <c r="AM18" i="32"/>
  <c r="Y20" i="34" s="1"/>
  <c r="AK18" i="32"/>
  <c r="Y19" i="34" s="1"/>
  <c r="AI18" i="32"/>
  <c r="Y18" i="34" s="1"/>
  <c r="AG18" i="32"/>
  <c r="Y17" i="34" s="1"/>
  <c r="AE18" i="32"/>
  <c r="Y16" i="34" s="1"/>
  <c r="AC18" i="32"/>
  <c r="Y15" i="34" s="1"/>
  <c r="AA18" i="32"/>
  <c r="Y14" i="34" s="1"/>
  <c r="Y18" i="32"/>
  <c r="Y13" i="34" s="1"/>
  <c r="W18" i="32"/>
  <c r="Y12" i="34" s="1"/>
  <c r="U18" i="32"/>
  <c r="Y11" i="34" s="1"/>
  <c r="S18" i="32"/>
  <c r="Y10" i="34" s="1"/>
  <c r="Q18" i="32"/>
  <c r="Y9" i="34" s="1"/>
  <c r="O18" i="32"/>
  <c r="Y8" i="34" s="1"/>
  <c r="M18" i="32"/>
  <c r="Y7" i="34" s="1"/>
  <c r="K18" i="32"/>
  <c r="Y6" i="34" s="1"/>
  <c r="I18" i="32"/>
  <c r="Y5" i="34" s="1"/>
  <c r="G18" i="32"/>
  <c r="E18" i="32"/>
  <c r="C18" i="32"/>
  <c r="BX18" i="32" s="1"/>
  <c r="X31" i="34"/>
  <c r="X30" i="34"/>
  <c r="X29" i="34"/>
  <c r="X28" i="34"/>
  <c r="X27" i="34"/>
  <c r="X26" i="34"/>
  <c r="X25" i="34"/>
  <c r="X24" i="34"/>
  <c r="X23" i="34"/>
  <c r="X22" i="34"/>
  <c r="X21" i="34"/>
  <c r="X20" i="34"/>
  <c r="X19" i="34"/>
  <c r="X18" i="34"/>
  <c r="X17" i="34"/>
  <c r="X16" i="34"/>
  <c r="X15" i="34"/>
  <c r="X14" i="34"/>
  <c r="X13" i="34"/>
  <c r="X12" i="34"/>
  <c r="X11" i="34"/>
  <c r="X10" i="34"/>
  <c r="X9" i="34"/>
  <c r="X8" i="34"/>
  <c r="X7" i="34"/>
  <c r="X6" i="34"/>
  <c r="X5" i="34"/>
  <c r="X4" i="34"/>
  <c r="X3" i="34"/>
  <c r="W31" i="34"/>
  <c r="W30" i="34"/>
  <c r="W29" i="34"/>
  <c r="W28" i="34"/>
  <c r="W27" i="34"/>
  <c r="W26" i="34"/>
  <c r="W25" i="34"/>
  <c r="W24" i="34"/>
  <c r="W23" i="34"/>
  <c r="W22" i="34"/>
  <c r="W21" i="34"/>
  <c r="W20" i="34"/>
  <c r="W19" i="34"/>
  <c r="W18" i="34"/>
  <c r="W17" i="34"/>
  <c r="W16" i="34"/>
  <c r="W15" i="34"/>
  <c r="W14" i="34"/>
  <c r="W13" i="34"/>
  <c r="W12" i="34"/>
  <c r="W11" i="34"/>
  <c r="W10" i="34"/>
  <c r="W9" i="34"/>
  <c r="W8" i="34"/>
  <c r="W7" i="34"/>
  <c r="W6" i="34"/>
  <c r="W5" i="34"/>
  <c r="W4" i="34"/>
  <c r="W3" i="34"/>
  <c r="V31" i="34"/>
  <c r="V30" i="34"/>
  <c r="V29" i="34"/>
  <c r="V28" i="34"/>
  <c r="V27" i="34"/>
  <c r="V26" i="34"/>
  <c r="V25" i="34"/>
  <c r="V24" i="34"/>
  <c r="V23" i="34"/>
  <c r="V22" i="34"/>
  <c r="V21" i="34"/>
  <c r="V20" i="34"/>
  <c r="V19" i="34"/>
  <c r="V18" i="34"/>
  <c r="V17" i="34"/>
  <c r="V16" i="34"/>
  <c r="V15" i="34"/>
  <c r="V14" i="34"/>
  <c r="V13" i="34"/>
  <c r="V12" i="34"/>
  <c r="V11" i="34"/>
  <c r="V10" i="34"/>
  <c r="V9" i="34"/>
  <c r="V8" i="34"/>
  <c r="V7" i="34"/>
  <c r="V6" i="34"/>
  <c r="V5" i="34"/>
  <c r="V4" i="34"/>
  <c r="V3" i="34"/>
  <c r="U31" i="34"/>
  <c r="U30" i="34"/>
  <c r="U29" i="34"/>
  <c r="U28" i="34"/>
  <c r="U27" i="34"/>
  <c r="U26" i="34"/>
  <c r="U25" i="34"/>
  <c r="U24" i="34"/>
  <c r="U23" i="34"/>
  <c r="U22" i="34"/>
  <c r="U21" i="34"/>
  <c r="U20" i="34"/>
  <c r="U19" i="34"/>
  <c r="U18" i="34"/>
  <c r="U17" i="34"/>
  <c r="U16" i="34"/>
  <c r="U15" i="34"/>
  <c r="U14" i="34"/>
  <c r="U13" i="34"/>
  <c r="U12" i="34"/>
  <c r="U11" i="34"/>
  <c r="U10" i="34"/>
  <c r="U9" i="34"/>
  <c r="U7" i="34"/>
  <c r="U6" i="34"/>
  <c r="U5" i="34"/>
  <c r="U3" i="34"/>
  <c r="T31" i="34"/>
  <c r="T30" i="34"/>
  <c r="T29" i="34"/>
  <c r="T28" i="34"/>
  <c r="T27" i="34"/>
  <c r="T26" i="34"/>
  <c r="T25" i="34"/>
  <c r="T24" i="34"/>
  <c r="T23" i="34"/>
  <c r="T22" i="34"/>
  <c r="T21" i="34"/>
  <c r="T20" i="34"/>
  <c r="T19" i="34"/>
  <c r="T18" i="34"/>
  <c r="T17" i="34"/>
  <c r="T16" i="34"/>
  <c r="T15" i="34"/>
  <c r="T14" i="34"/>
  <c r="T13" i="34"/>
  <c r="T12" i="34"/>
  <c r="T11" i="34"/>
  <c r="T10" i="34"/>
  <c r="T9" i="34"/>
  <c r="T8" i="34"/>
  <c r="T7" i="34"/>
  <c r="T6" i="34"/>
  <c r="T5" i="34"/>
  <c r="T4" i="34"/>
  <c r="T3" i="34"/>
  <c r="BW16" i="32"/>
  <c r="BU16" i="32"/>
  <c r="BS16" i="32"/>
  <c r="BM16" i="32"/>
  <c r="BN16" i="32" s="1"/>
  <c r="BL16" i="32"/>
  <c r="BI16" i="32"/>
  <c r="S31" i="34" s="1"/>
  <c r="BG16" i="32"/>
  <c r="S30" i="34" s="1"/>
  <c r="BE16" i="32"/>
  <c r="S29" i="34" s="1"/>
  <c r="BC16" i="32"/>
  <c r="S28" i="34" s="1"/>
  <c r="BA16" i="32"/>
  <c r="S27" i="34" s="1"/>
  <c r="AY16" i="32"/>
  <c r="S26" i="34" s="1"/>
  <c r="AW16" i="32"/>
  <c r="S25" i="34" s="1"/>
  <c r="AU16" i="32"/>
  <c r="S24" i="34" s="1"/>
  <c r="AS16" i="32"/>
  <c r="S23" i="34" s="1"/>
  <c r="AQ16" i="32"/>
  <c r="S22" i="34" s="1"/>
  <c r="AO16" i="32"/>
  <c r="S21" i="34" s="1"/>
  <c r="AM16" i="32"/>
  <c r="S20" i="34" s="1"/>
  <c r="AK16" i="32"/>
  <c r="S19" i="34" s="1"/>
  <c r="AI16" i="32"/>
  <c r="S18" i="34" s="1"/>
  <c r="AG16" i="32"/>
  <c r="S17" i="34" s="1"/>
  <c r="AE16" i="32"/>
  <c r="S16" i="34" s="1"/>
  <c r="AC16" i="32"/>
  <c r="S15" i="34" s="1"/>
  <c r="AA16" i="32"/>
  <c r="S14" i="34" s="1"/>
  <c r="Y16" i="32"/>
  <c r="S13" i="34" s="1"/>
  <c r="W16" i="32"/>
  <c r="S12" i="34" s="1"/>
  <c r="U16" i="32"/>
  <c r="S11" i="34" s="1"/>
  <c r="S16" i="32"/>
  <c r="S10" i="34" s="1"/>
  <c r="Q16" i="32"/>
  <c r="S9" i="34" s="1"/>
  <c r="O16" i="32"/>
  <c r="S8" i="34" s="1"/>
  <c r="M16" i="32"/>
  <c r="S7" i="34" s="1"/>
  <c r="K16" i="32"/>
  <c r="I16" i="32"/>
  <c r="S5" i="34" s="1"/>
  <c r="G16" i="32"/>
  <c r="S4" i="34" s="1"/>
  <c r="E16" i="32"/>
  <c r="S3" i="34" s="1"/>
  <c r="C16" i="32"/>
  <c r="BW15" i="32"/>
  <c r="BU15" i="32"/>
  <c r="BS15" i="32"/>
  <c r="BM15" i="32"/>
  <c r="BN15" i="32" s="1"/>
  <c r="BL15" i="32"/>
  <c r="BI15" i="32"/>
  <c r="R31" i="34" s="1"/>
  <c r="BG15" i="32"/>
  <c r="R30" i="34" s="1"/>
  <c r="BE15" i="32"/>
  <c r="R29" i="34" s="1"/>
  <c r="BC15" i="32"/>
  <c r="R28" i="34" s="1"/>
  <c r="BA15" i="32"/>
  <c r="R27" i="34" s="1"/>
  <c r="AY15" i="32"/>
  <c r="R26" i="34" s="1"/>
  <c r="AW15" i="32"/>
  <c r="R25" i="34" s="1"/>
  <c r="AU15" i="32"/>
  <c r="R24" i="34" s="1"/>
  <c r="AS15" i="32"/>
  <c r="R23" i="34" s="1"/>
  <c r="AQ15" i="32"/>
  <c r="R22" i="34" s="1"/>
  <c r="AO15" i="32"/>
  <c r="R21" i="34" s="1"/>
  <c r="AM15" i="32"/>
  <c r="R20" i="34" s="1"/>
  <c r="AK15" i="32"/>
  <c r="R19" i="34" s="1"/>
  <c r="AI15" i="32"/>
  <c r="R18" i="34" s="1"/>
  <c r="AG15" i="32"/>
  <c r="R17" i="34" s="1"/>
  <c r="AE15" i="32"/>
  <c r="R16" i="34" s="1"/>
  <c r="AC15" i="32"/>
  <c r="R15" i="34" s="1"/>
  <c r="AA15" i="32"/>
  <c r="R14" i="34" s="1"/>
  <c r="Y15" i="32"/>
  <c r="R13" i="34" s="1"/>
  <c r="W15" i="32"/>
  <c r="R12" i="34" s="1"/>
  <c r="U15" i="32"/>
  <c r="R11" i="34" s="1"/>
  <c r="S15" i="32"/>
  <c r="R10" i="34" s="1"/>
  <c r="Q15" i="32"/>
  <c r="R9" i="34" s="1"/>
  <c r="O15" i="32"/>
  <c r="R8" i="34" s="1"/>
  <c r="M15" i="32"/>
  <c r="R7" i="34" s="1"/>
  <c r="K15" i="32"/>
  <c r="R6" i="34" s="1"/>
  <c r="I15" i="32"/>
  <c r="R5" i="34" s="1"/>
  <c r="G15" i="32"/>
  <c r="R4" i="34" s="1"/>
  <c r="E15" i="32"/>
  <c r="R3" i="34" s="1"/>
  <c r="C15" i="32"/>
  <c r="Q31" i="34"/>
  <c r="Q30" i="34"/>
  <c r="Q29" i="34"/>
  <c r="Q28" i="34"/>
  <c r="Q27" i="34"/>
  <c r="Q26" i="34"/>
  <c r="Q25" i="34"/>
  <c r="Q24" i="34"/>
  <c r="Q23" i="34"/>
  <c r="Q22" i="34"/>
  <c r="Q21" i="34"/>
  <c r="Q20" i="34"/>
  <c r="Q19" i="34"/>
  <c r="Q18" i="34"/>
  <c r="Q17" i="34"/>
  <c r="Q16" i="34"/>
  <c r="Q15" i="34"/>
  <c r="Q14" i="34"/>
  <c r="Q13" i="34"/>
  <c r="Q12" i="34"/>
  <c r="Q11" i="34"/>
  <c r="Q10" i="34"/>
  <c r="Q9" i="34"/>
  <c r="Q8" i="34"/>
  <c r="Q7" i="34"/>
  <c r="Q6" i="34"/>
  <c r="Q5" i="34"/>
  <c r="P31" i="34"/>
  <c r="P30" i="34"/>
  <c r="P29" i="34"/>
  <c r="P28" i="34"/>
  <c r="P27" i="34"/>
  <c r="P26" i="34"/>
  <c r="P25" i="34"/>
  <c r="P24" i="34"/>
  <c r="P23" i="34"/>
  <c r="P22" i="34"/>
  <c r="P21" i="34"/>
  <c r="P20" i="34"/>
  <c r="P19" i="34"/>
  <c r="P18" i="34"/>
  <c r="P17" i="34"/>
  <c r="P16" i="34"/>
  <c r="P15" i="34"/>
  <c r="P14" i="34"/>
  <c r="P13" i="34"/>
  <c r="P12" i="34"/>
  <c r="P11" i="34"/>
  <c r="P10" i="34"/>
  <c r="P9" i="34"/>
  <c r="P8" i="34"/>
  <c r="P7" i="34"/>
  <c r="P6" i="34"/>
  <c r="P5" i="34"/>
  <c r="P4" i="34"/>
  <c r="P3" i="34"/>
  <c r="BW14" i="32"/>
  <c r="BU14" i="32"/>
  <c r="BS14" i="32"/>
  <c r="BM14" i="32"/>
  <c r="BN14" i="32" s="1"/>
  <c r="BL14" i="32"/>
  <c r="BI14" i="32"/>
  <c r="O31" i="34" s="1"/>
  <c r="BG14" i="32"/>
  <c r="O30" i="34" s="1"/>
  <c r="BE14" i="32"/>
  <c r="O29" i="34" s="1"/>
  <c r="BC14" i="32"/>
  <c r="O28" i="34" s="1"/>
  <c r="BA14" i="32"/>
  <c r="O27" i="34" s="1"/>
  <c r="AY14" i="32"/>
  <c r="O26" i="34" s="1"/>
  <c r="AW14" i="32"/>
  <c r="O25" i="34" s="1"/>
  <c r="AU14" i="32"/>
  <c r="O24" i="34" s="1"/>
  <c r="AS14" i="32"/>
  <c r="O23" i="34" s="1"/>
  <c r="AQ14" i="32"/>
  <c r="O22" i="34" s="1"/>
  <c r="AO14" i="32"/>
  <c r="O21" i="34" s="1"/>
  <c r="AM14" i="32"/>
  <c r="O20" i="34" s="1"/>
  <c r="AK14" i="32"/>
  <c r="O19" i="34" s="1"/>
  <c r="AI14" i="32"/>
  <c r="O18" i="34" s="1"/>
  <c r="AG14" i="32"/>
  <c r="O17" i="34" s="1"/>
  <c r="AE14" i="32"/>
  <c r="O16" i="34" s="1"/>
  <c r="AC14" i="32"/>
  <c r="O15" i="34" s="1"/>
  <c r="AA14" i="32"/>
  <c r="O14" i="34" s="1"/>
  <c r="Y14" i="32"/>
  <c r="O13" i="34" s="1"/>
  <c r="W14" i="32"/>
  <c r="O12" i="34" s="1"/>
  <c r="U14" i="32"/>
  <c r="O11" i="34" s="1"/>
  <c r="S14" i="32"/>
  <c r="O10" i="34" s="1"/>
  <c r="Q14" i="32"/>
  <c r="O9" i="34" s="1"/>
  <c r="O14" i="32"/>
  <c r="O8" i="34" s="1"/>
  <c r="M14" i="32"/>
  <c r="O7" i="34" s="1"/>
  <c r="K14" i="32"/>
  <c r="O6" i="34" s="1"/>
  <c r="I14" i="32"/>
  <c r="O5" i="34" s="1"/>
  <c r="G14" i="32"/>
  <c r="O4" i="34" s="1"/>
  <c r="E14" i="32"/>
  <c r="O3" i="34" s="1"/>
  <c r="C14" i="32"/>
  <c r="N31" i="34"/>
  <c r="N30" i="34"/>
  <c r="N29" i="34"/>
  <c r="N28" i="34"/>
  <c r="N27" i="34"/>
  <c r="N26" i="34"/>
  <c r="N25" i="34"/>
  <c r="N24" i="34"/>
  <c r="N23" i="34"/>
  <c r="N22" i="34"/>
  <c r="N21" i="34"/>
  <c r="N20" i="34"/>
  <c r="N19" i="34"/>
  <c r="N18" i="34"/>
  <c r="N17" i="34"/>
  <c r="N16" i="34"/>
  <c r="N15" i="34"/>
  <c r="N14" i="34"/>
  <c r="N13" i="34"/>
  <c r="N12" i="34"/>
  <c r="N11" i="34"/>
  <c r="N10" i="34"/>
  <c r="N9" i="34"/>
  <c r="N8" i="34"/>
  <c r="N7" i="34"/>
  <c r="N6" i="34"/>
  <c r="N5" i="34"/>
  <c r="N4" i="34"/>
  <c r="N3" i="34"/>
  <c r="M31" i="34"/>
  <c r="M30" i="34"/>
  <c r="M29" i="34"/>
  <c r="M28" i="34"/>
  <c r="M27" i="34"/>
  <c r="M26" i="34"/>
  <c r="M25" i="34"/>
  <c r="M24" i="34"/>
  <c r="M23" i="34"/>
  <c r="M22" i="34"/>
  <c r="M21" i="34"/>
  <c r="M20" i="34"/>
  <c r="M19" i="34"/>
  <c r="M18" i="34"/>
  <c r="M17" i="34"/>
  <c r="M16" i="34"/>
  <c r="M15" i="34"/>
  <c r="M14" i="34"/>
  <c r="M13" i="34"/>
  <c r="M12" i="34"/>
  <c r="M11" i="34"/>
  <c r="M10" i="34"/>
  <c r="M9" i="34"/>
  <c r="M7" i="34"/>
  <c r="M6" i="34"/>
  <c r="M5" i="34"/>
  <c r="M3" i="34"/>
  <c r="L31" i="34"/>
  <c r="L30" i="34"/>
  <c r="L29" i="34"/>
  <c r="L28" i="34"/>
  <c r="L27" i="34"/>
  <c r="L26" i="34"/>
  <c r="L25" i="34"/>
  <c r="L24" i="34"/>
  <c r="L23" i="34"/>
  <c r="L22" i="34"/>
  <c r="L21" i="34"/>
  <c r="L20" i="34"/>
  <c r="L19" i="34"/>
  <c r="L18" i="34"/>
  <c r="L17" i="34"/>
  <c r="L16" i="34"/>
  <c r="L15" i="34"/>
  <c r="L14" i="34"/>
  <c r="L13" i="34"/>
  <c r="L12" i="34"/>
  <c r="L11" i="34"/>
  <c r="L10" i="34"/>
  <c r="L9" i="34"/>
  <c r="L8" i="34"/>
  <c r="L7" i="34"/>
  <c r="L6" i="34"/>
  <c r="L5" i="34"/>
  <c r="L4" i="34"/>
  <c r="L3" i="34"/>
  <c r="K31" i="34"/>
  <c r="K30" i="34"/>
  <c r="K29" i="34"/>
  <c r="K28" i="34"/>
  <c r="K27" i="34"/>
  <c r="K26" i="34"/>
  <c r="K25" i="34"/>
  <c r="K24" i="34"/>
  <c r="K23" i="34"/>
  <c r="K22" i="34"/>
  <c r="K21" i="34"/>
  <c r="K20" i="34"/>
  <c r="K19" i="34"/>
  <c r="K18" i="34"/>
  <c r="K17" i="34"/>
  <c r="K16" i="34"/>
  <c r="K15" i="34"/>
  <c r="K14" i="34"/>
  <c r="K13" i="34"/>
  <c r="K12" i="34"/>
  <c r="K11" i="34"/>
  <c r="K10" i="34"/>
  <c r="K9" i="34"/>
  <c r="K8" i="34"/>
  <c r="K7" i="34"/>
  <c r="K5" i="34"/>
  <c r="K4" i="34"/>
  <c r="K3" i="34"/>
  <c r="J31" i="34"/>
  <c r="J30" i="34"/>
  <c r="J29" i="34"/>
  <c r="J28" i="34"/>
  <c r="J27" i="34"/>
  <c r="J26" i="34"/>
  <c r="J25" i="34"/>
  <c r="J24" i="34"/>
  <c r="J23" i="34"/>
  <c r="J22" i="34"/>
  <c r="J21" i="34"/>
  <c r="J20" i="34"/>
  <c r="J19" i="34"/>
  <c r="J18" i="34"/>
  <c r="J17" i="34"/>
  <c r="J16" i="34"/>
  <c r="J15" i="34"/>
  <c r="J14" i="34"/>
  <c r="J13" i="34"/>
  <c r="J12" i="34"/>
  <c r="J11" i="34"/>
  <c r="J10" i="34"/>
  <c r="J9" i="34"/>
  <c r="J8" i="34"/>
  <c r="J7" i="34"/>
  <c r="J6" i="34"/>
  <c r="J5" i="34"/>
  <c r="J4" i="34"/>
  <c r="J3" i="34"/>
  <c r="BL13" i="32"/>
  <c r="BR12" i="32"/>
  <c r="BP12" i="32"/>
  <c r="BH12" i="32"/>
  <c r="L31" i="33" s="1"/>
  <c r="BF12" i="32"/>
  <c r="L30" i="33" s="1"/>
  <c r="BD12" i="32"/>
  <c r="L29" i="33" s="1"/>
  <c r="BB12" i="32"/>
  <c r="L28" i="33" s="1"/>
  <c r="AZ12" i="32"/>
  <c r="L27" i="33" s="1"/>
  <c r="AX12" i="32"/>
  <c r="L26" i="33" s="1"/>
  <c r="AV12" i="32"/>
  <c r="L25" i="33" s="1"/>
  <c r="AT12" i="32"/>
  <c r="L24" i="33" s="1"/>
  <c r="AR12" i="32"/>
  <c r="L23" i="33" s="1"/>
  <c r="AP12" i="32"/>
  <c r="L22" i="33" s="1"/>
  <c r="AN12" i="32"/>
  <c r="L21" i="33" s="1"/>
  <c r="AL12" i="32"/>
  <c r="L20" i="33" s="1"/>
  <c r="AJ12" i="32"/>
  <c r="L19" i="33" s="1"/>
  <c r="AH12" i="32"/>
  <c r="L18" i="33" s="1"/>
  <c r="AF12" i="32"/>
  <c r="L17" i="33" s="1"/>
  <c r="AD12" i="32"/>
  <c r="L16" i="33" s="1"/>
  <c r="AB12" i="32"/>
  <c r="L15" i="33" s="1"/>
  <c r="Z12" i="32"/>
  <c r="L14" i="33" s="1"/>
  <c r="X12" i="32"/>
  <c r="L13" i="33" s="1"/>
  <c r="V12" i="32"/>
  <c r="L12" i="33" s="1"/>
  <c r="T12" i="32"/>
  <c r="L11" i="33" s="1"/>
  <c r="R12" i="32"/>
  <c r="L10" i="33" s="1"/>
  <c r="P12" i="32"/>
  <c r="N12" i="32"/>
  <c r="L8" i="33" s="1"/>
  <c r="L12" i="32"/>
  <c r="L7" i="33" s="1"/>
  <c r="J12" i="32"/>
  <c r="L6" i="33" s="1"/>
  <c r="H12" i="32"/>
  <c r="L5" i="33" s="1"/>
  <c r="F12" i="32"/>
  <c r="L4" i="33" s="1"/>
  <c r="D12" i="32"/>
  <c r="L3" i="33" s="1"/>
  <c r="B12" i="32"/>
  <c r="BR11" i="32"/>
  <c r="BP11" i="32"/>
  <c r="BH11" i="32"/>
  <c r="K31" i="33" s="1"/>
  <c r="BF11" i="32"/>
  <c r="K30" i="33" s="1"/>
  <c r="BD11" i="32"/>
  <c r="K29" i="33" s="1"/>
  <c r="BB11" i="32"/>
  <c r="K28" i="33" s="1"/>
  <c r="AZ11" i="32"/>
  <c r="K27" i="33" s="1"/>
  <c r="AX11" i="32"/>
  <c r="K26" i="33" s="1"/>
  <c r="AV11" i="32"/>
  <c r="K25" i="33" s="1"/>
  <c r="AT11" i="32"/>
  <c r="K24" i="33" s="1"/>
  <c r="AR11" i="32"/>
  <c r="K23" i="33" s="1"/>
  <c r="AP11" i="32"/>
  <c r="K22" i="33" s="1"/>
  <c r="AN11" i="32"/>
  <c r="K21" i="33" s="1"/>
  <c r="AL11" i="32"/>
  <c r="K20" i="33" s="1"/>
  <c r="AJ11" i="32"/>
  <c r="K19" i="33" s="1"/>
  <c r="AH11" i="32"/>
  <c r="K18" i="33" s="1"/>
  <c r="AF11" i="32"/>
  <c r="K17" i="33" s="1"/>
  <c r="AD11" i="32"/>
  <c r="K16" i="33" s="1"/>
  <c r="AB11" i="32"/>
  <c r="K15" i="33" s="1"/>
  <c r="Z11" i="32"/>
  <c r="K14" i="33" s="1"/>
  <c r="X11" i="32"/>
  <c r="K13" i="33" s="1"/>
  <c r="V11" i="32"/>
  <c r="K12" i="33" s="1"/>
  <c r="T11" i="32"/>
  <c r="K11" i="33" s="1"/>
  <c r="R11" i="32"/>
  <c r="K10" i="33" s="1"/>
  <c r="P11" i="32"/>
  <c r="K9" i="33" s="1"/>
  <c r="N11" i="32"/>
  <c r="L11" i="32"/>
  <c r="K7" i="33" s="1"/>
  <c r="J11" i="32"/>
  <c r="K6" i="33" s="1"/>
  <c r="H11" i="32"/>
  <c r="K5" i="33" s="1"/>
  <c r="F11" i="32"/>
  <c r="K4" i="33" s="1"/>
  <c r="D11" i="32"/>
  <c r="K3" i="33" s="1"/>
  <c r="B11" i="32"/>
  <c r="BW10" i="32"/>
  <c r="BU10" i="32"/>
  <c r="BS10" i="32"/>
  <c r="BM10" i="32"/>
  <c r="BN10" i="32" s="1"/>
  <c r="BL10" i="32"/>
  <c r="BI10" i="32"/>
  <c r="I31" i="34" s="1"/>
  <c r="BG10" i="32"/>
  <c r="I30" i="34" s="1"/>
  <c r="BE10" i="32"/>
  <c r="I29" i="34" s="1"/>
  <c r="BC10" i="32"/>
  <c r="I28" i="34" s="1"/>
  <c r="BA10" i="32"/>
  <c r="I27" i="34" s="1"/>
  <c r="AY10" i="32"/>
  <c r="I26" i="34" s="1"/>
  <c r="AW10" i="32"/>
  <c r="I25" i="34" s="1"/>
  <c r="AU10" i="32"/>
  <c r="I24" i="34" s="1"/>
  <c r="AS10" i="32"/>
  <c r="I23" i="34" s="1"/>
  <c r="AQ10" i="32"/>
  <c r="I22" i="34" s="1"/>
  <c r="AO10" i="32"/>
  <c r="I21" i="34" s="1"/>
  <c r="AM10" i="32"/>
  <c r="I20" i="34" s="1"/>
  <c r="AK10" i="32"/>
  <c r="I19" i="34" s="1"/>
  <c r="AI10" i="32"/>
  <c r="I18" i="34" s="1"/>
  <c r="AG10" i="32"/>
  <c r="I17" i="34" s="1"/>
  <c r="AE10" i="32"/>
  <c r="I16" i="34" s="1"/>
  <c r="AC10" i="32"/>
  <c r="I15" i="34" s="1"/>
  <c r="AA10" i="32"/>
  <c r="I14" i="34" s="1"/>
  <c r="Y10" i="32"/>
  <c r="I13" i="34" s="1"/>
  <c r="W10" i="32"/>
  <c r="I12" i="34" s="1"/>
  <c r="U10" i="32"/>
  <c r="I11" i="34" s="1"/>
  <c r="S10" i="32"/>
  <c r="I10" i="34" s="1"/>
  <c r="Q10" i="32"/>
  <c r="I9" i="34" s="1"/>
  <c r="O10" i="32"/>
  <c r="I8" i="34" s="1"/>
  <c r="M10" i="32"/>
  <c r="I7" i="34" s="1"/>
  <c r="K10" i="32"/>
  <c r="I6" i="34" s="1"/>
  <c r="I10" i="32"/>
  <c r="I5" i="34" s="1"/>
  <c r="G10" i="32"/>
  <c r="I4" i="34" s="1"/>
  <c r="E10" i="32"/>
  <c r="I3" i="34" s="1"/>
  <c r="C10" i="32"/>
  <c r="BW9" i="32"/>
  <c r="BU9" i="32"/>
  <c r="BS9" i="32"/>
  <c r="BM9" i="32"/>
  <c r="BN9" i="32" s="1"/>
  <c r="BL9" i="32"/>
  <c r="BI9" i="32"/>
  <c r="H31" i="34" s="1"/>
  <c r="BG9" i="32"/>
  <c r="H30" i="34" s="1"/>
  <c r="BE9" i="32"/>
  <c r="H29" i="34" s="1"/>
  <c r="BC9" i="32"/>
  <c r="H28" i="34" s="1"/>
  <c r="BA9" i="32"/>
  <c r="H27" i="34" s="1"/>
  <c r="AY9" i="32"/>
  <c r="H26" i="34" s="1"/>
  <c r="AW9" i="32"/>
  <c r="H25" i="34" s="1"/>
  <c r="AU9" i="32"/>
  <c r="H24" i="34" s="1"/>
  <c r="AS9" i="32"/>
  <c r="H23" i="34" s="1"/>
  <c r="AQ9" i="32"/>
  <c r="H22" i="34" s="1"/>
  <c r="AO9" i="32"/>
  <c r="H21" i="34" s="1"/>
  <c r="AM9" i="32"/>
  <c r="H20" i="34" s="1"/>
  <c r="AK9" i="32"/>
  <c r="H19" i="34" s="1"/>
  <c r="AI9" i="32"/>
  <c r="H18" i="34" s="1"/>
  <c r="AG9" i="32"/>
  <c r="H17" i="34" s="1"/>
  <c r="AE9" i="32"/>
  <c r="H16" i="34" s="1"/>
  <c r="AC9" i="32"/>
  <c r="H15" i="34" s="1"/>
  <c r="AA9" i="32"/>
  <c r="H14" i="34" s="1"/>
  <c r="Y9" i="32"/>
  <c r="H13" i="34" s="1"/>
  <c r="W9" i="32"/>
  <c r="H12" i="34" s="1"/>
  <c r="U9" i="32"/>
  <c r="H11" i="34" s="1"/>
  <c r="S9" i="32"/>
  <c r="H10" i="34" s="1"/>
  <c r="Q9" i="32"/>
  <c r="H9" i="34" s="1"/>
  <c r="O9" i="32"/>
  <c r="H8" i="34" s="1"/>
  <c r="M9" i="32"/>
  <c r="H7" i="34" s="1"/>
  <c r="K9" i="32"/>
  <c r="I9" i="32"/>
  <c r="H5" i="34" s="1"/>
  <c r="G9" i="32"/>
  <c r="H4" i="34" s="1"/>
  <c r="E9" i="32"/>
  <c r="H3" i="34" s="1"/>
  <c r="C9" i="32"/>
  <c r="BW8" i="32"/>
  <c r="BU8" i="32"/>
  <c r="BS8" i="32"/>
  <c r="BM8" i="32"/>
  <c r="BN8" i="32" s="1"/>
  <c r="BL8" i="32"/>
  <c r="BI8" i="32"/>
  <c r="G31" i="34" s="1"/>
  <c r="BG8" i="32"/>
  <c r="G30" i="34" s="1"/>
  <c r="BE8" i="32"/>
  <c r="G29" i="34" s="1"/>
  <c r="BC8" i="32"/>
  <c r="G28" i="34" s="1"/>
  <c r="BA8" i="32"/>
  <c r="G27" i="34" s="1"/>
  <c r="AY8" i="32"/>
  <c r="G26" i="34" s="1"/>
  <c r="AW8" i="32"/>
  <c r="G25" i="34" s="1"/>
  <c r="AU8" i="32"/>
  <c r="G24" i="34" s="1"/>
  <c r="AS8" i="32"/>
  <c r="G23" i="34" s="1"/>
  <c r="AQ8" i="32"/>
  <c r="G22" i="34" s="1"/>
  <c r="AO8" i="32"/>
  <c r="G21" i="34" s="1"/>
  <c r="AM8" i="32"/>
  <c r="G20" i="34" s="1"/>
  <c r="AK8" i="32"/>
  <c r="G19" i="34" s="1"/>
  <c r="AI8" i="32"/>
  <c r="G18" i="34" s="1"/>
  <c r="AG8" i="32"/>
  <c r="G17" i="34" s="1"/>
  <c r="AE8" i="32"/>
  <c r="G16" i="34" s="1"/>
  <c r="AC8" i="32"/>
  <c r="G15" i="34" s="1"/>
  <c r="AA8" i="32"/>
  <c r="G14" i="34" s="1"/>
  <c r="Y8" i="32"/>
  <c r="G13" i="34" s="1"/>
  <c r="W8" i="32"/>
  <c r="G12" i="34" s="1"/>
  <c r="U8" i="32"/>
  <c r="G11" i="34" s="1"/>
  <c r="S8" i="32"/>
  <c r="G10" i="34" s="1"/>
  <c r="Q8" i="32"/>
  <c r="G9" i="34" s="1"/>
  <c r="O8" i="32"/>
  <c r="G8" i="34" s="1"/>
  <c r="M8" i="32"/>
  <c r="G7" i="34" s="1"/>
  <c r="K8" i="32"/>
  <c r="G6" i="34" s="1"/>
  <c r="I8" i="32"/>
  <c r="G5" i="34" s="1"/>
  <c r="G8" i="32"/>
  <c r="G4" i="34" s="1"/>
  <c r="E8" i="32"/>
  <c r="G3" i="34" s="1"/>
  <c r="C8" i="32"/>
  <c r="BW7" i="32"/>
  <c r="BU7" i="32"/>
  <c r="BS7" i="32"/>
  <c r="BM7" i="32"/>
  <c r="BN7" i="32" s="1"/>
  <c r="BL7" i="32"/>
  <c r="BI7" i="32"/>
  <c r="F31" i="34" s="1"/>
  <c r="BG7" i="32"/>
  <c r="F30" i="34" s="1"/>
  <c r="BE7" i="32"/>
  <c r="F29" i="34" s="1"/>
  <c r="BC7" i="32"/>
  <c r="F28" i="34" s="1"/>
  <c r="BA7" i="32"/>
  <c r="F27" i="34" s="1"/>
  <c r="AY7" i="32"/>
  <c r="F26" i="34" s="1"/>
  <c r="AW7" i="32"/>
  <c r="F25" i="34" s="1"/>
  <c r="AU7" i="32"/>
  <c r="F24" i="34" s="1"/>
  <c r="AS7" i="32"/>
  <c r="F23" i="34" s="1"/>
  <c r="AQ7" i="32"/>
  <c r="F22" i="34" s="1"/>
  <c r="AO7" i="32"/>
  <c r="F21" i="34" s="1"/>
  <c r="AM7" i="32"/>
  <c r="F20" i="34" s="1"/>
  <c r="AK7" i="32"/>
  <c r="F19" i="34" s="1"/>
  <c r="AI7" i="32"/>
  <c r="F18" i="34" s="1"/>
  <c r="AG7" i="32"/>
  <c r="F17" i="34" s="1"/>
  <c r="AE7" i="32"/>
  <c r="F16" i="34" s="1"/>
  <c r="AC7" i="32"/>
  <c r="F15" i="34" s="1"/>
  <c r="AA7" i="32"/>
  <c r="F14" i="34" s="1"/>
  <c r="Y7" i="32"/>
  <c r="F13" i="34" s="1"/>
  <c r="W7" i="32"/>
  <c r="F12" i="34" s="1"/>
  <c r="U7" i="32"/>
  <c r="F11" i="34" s="1"/>
  <c r="S7" i="32"/>
  <c r="F10" i="34" s="1"/>
  <c r="Q7" i="32"/>
  <c r="F9" i="34" s="1"/>
  <c r="O7" i="32"/>
  <c r="F8" i="34" s="1"/>
  <c r="M7" i="32"/>
  <c r="F7" i="34" s="1"/>
  <c r="K7" i="32"/>
  <c r="F6" i="34" s="1"/>
  <c r="I7" i="32"/>
  <c r="F5" i="34" s="1"/>
  <c r="G7" i="32"/>
  <c r="E7" i="32"/>
  <c r="F3" i="34" s="1"/>
  <c r="C7" i="32"/>
  <c r="BW6" i="32"/>
  <c r="BU6" i="32"/>
  <c r="BS6" i="32"/>
  <c r="BM6" i="32"/>
  <c r="BN6" i="32" s="1"/>
  <c r="BL6" i="32"/>
  <c r="BI6" i="32"/>
  <c r="E31" i="34" s="1"/>
  <c r="BG6" i="32"/>
  <c r="E30" i="34" s="1"/>
  <c r="BE6" i="32"/>
  <c r="E29" i="34" s="1"/>
  <c r="BC6" i="32"/>
  <c r="E28" i="34" s="1"/>
  <c r="BA6" i="32"/>
  <c r="E27" i="34" s="1"/>
  <c r="AY6" i="32"/>
  <c r="E26" i="34" s="1"/>
  <c r="AW6" i="32"/>
  <c r="E25" i="34" s="1"/>
  <c r="AU6" i="32"/>
  <c r="E24" i="34" s="1"/>
  <c r="AS6" i="32"/>
  <c r="E23" i="34" s="1"/>
  <c r="AQ6" i="32"/>
  <c r="E22" i="34" s="1"/>
  <c r="AO6" i="32"/>
  <c r="E21" i="34" s="1"/>
  <c r="AM6" i="32"/>
  <c r="E20" i="34" s="1"/>
  <c r="AK6" i="32"/>
  <c r="E19" i="34" s="1"/>
  <c r="AI6" i="32"/>
  <c r="E18" i="34" s="1"/>
  <c r="AG6" i="32"/>
  <c r="E17" i="34" s="1"/>
  <c r="AE6" i="32"/>
  <c r="E16" i="34" s="1"/>
  <c r="AC6" i="32"/>
  <c r="E15" i="34" s="1"/>
  <c r="AA6" i="32"/>
  <c r="E14" i="34" s="1"/>
  <c r="Y6" i="32"/>
  <c r="E13" i="34" s="1"/>
  <c r="W6" i="32"/>
  <c r="E12" i="34" s="1"/>
  <c r="U6" i="32"/>
  <c r="E11" i="34" s="1"/>
  <c r="S6" i="32"/>
  <c r="E10" i="34" s="1"/>
  <c r="Q6" i="32"/>
  <c r="E9" i="34" s="1"/>
  <c r="O6" i="32"/>
  <c r="E8" i="34" s="1"/>
  <c r="M6" i="32"/>
  <c r="E7" i="34" s="1"/>
  <c r="K6" i="32"/>
  <c r="E6" i="34" s="1"/>
  <c r="I6" i="32"/>
  <c r="E5" i="34" s="1"/>
  <c r="G6" i="32"/>
  <c r="E4" i="34" s="1"/>
  <c r="E6" i="32"/>
  <c r="E3" i="34" s="1"/>
  <c r="C6" i="32"/>
  <c r="BL5" i="32"/>
  <c r="BW4" i="32"/>
  <c r="BU4" i="32"/>
  <c r="BS4" i="32"/>
  <c r="BR4" i="32"/>
  <c r="BP4" i="32"/>
  <c r="BM4" i="32"/>
  <c r="BN4" i="32" s="1"/>
  <c r="BL4" i="32"/>
  <c r="BW3" i="32"/>
  <c r="BU3" i="32"/>
  <c r="BS3" i="32"/>
  <c r="BM3" i="32"/>
  <c r="BN3" i="32" s="1"/>
  <c r="BL3" i="32"/>
  <c r="BI3" i="32"/>
  <c r="D31" i="34" s="1"/>
  <c r="BG3" i="32"/>
  <c r="D30" i="34" s="1"/>
  <c r="BE3" i="32"/>
  <c r="D29" i="34" s="1"/>
  <c r="BC3" i="32"/>
  <c r="D28" i="34" s="1"/>
  <c r="BA3" i="32"/>
  <c r="D27" i="34" s="1"/>
  <c r="AY3" i="32"/>
  <c r="D26" i="34" s="1"/>
  <c r="AW3" i="32"/>
  <c r="D25" i="34" s="1"/>
  <c r="AU3" i="32"/>
  <c r="D24" i="34" s="1"/>
  <c r="AS3" i="32"/>
  <c r="D23" i="34" s="1"/>
  <c r="AQ3" i="32"/>
  <c r="D22" i="34" s="1"/>
  <c r="AO3" i="32"/>
  <c r="D21" i="34" s="1"/>
  <c r="AM3" i="32"/>
  <c r="D20" i="34" s="1"/>
  <c r="AK3" i="32"/>
  <c r="D19" i="34" s="1"/>
  <c r="AI3" i="32"/>
  <c r="D18" i="34" s="1"/>
  <c r="AG3" i="32"/>
  <c r="D17" i="34" s="1"/>
  <c r="AE3" i="32"/>
  <c r="D16" i="34" s="1"/>
  <c r="AC3" i="32"/>
  <c r="D15" i="34" s="1"/>
  <c r="AA3" i="32"/>
  <c r="D14" i="34" s="1"/>
  <c r="Y3" i="32"/>
  <c r="D13" i="34" s="1"/>
  <c r="W3" i="32"/>
  <c r="D12" i="34" s="1"/>
  <c r="U3" i="32"/>
  <c r="D11" i="34" s="1"/>
  <c r="S3" i="32"/>
  <c r="D10" i="34" s="1"/>
  <c r="Q3" i="32"/>
  <c r="D9" i="34" s="1"/>
  <c r="O3" i="32"/>
  <c r="D8" i="34" s="1"/>
  <c r="M3" i="32"/>
  <c r="D7" i="34" s="1"/>
  <c r="K3" i="32"/>
  <c r="D6" i="34" s="1"/>
  <c r="I3" i="32"/>
  <c r="D5" i="34" s="1"/>
  <c r="G3" i="32"/>
  <c r="E3" i="32"/>
  <c r="C3" i="32"/>
  <c r="C31" i="31"/>
  <c r="K30" i="31"/>
  <c r="C30" i="31"/>
  <c r="C29" i="31"/>
  <c r="C28" i="31"/>
  <c r="C27" i="31"/>
  <c r="K26" i="31"/>
  <c r="C26" i="31"/>
  <c r="C25" i="31"/>
  <c r="K24" i="31"/>
  <c r="C24" i="31"/>
  <c r="C23" i="31"/>
  <c r="C22" i="31"/>
  <c r="C21" i="31"/>
  <c r="C20" i="31"/>
  <c r="C19" i="31"/>
  <c r="C18" i="31"/>
  <c r="C17" i="31"/>
  <c r="C16" i="31"/>
  <c r="C15" i="31"/>
  <c r="C14" i="31"/>
  <c r="C13" i="31"/>
  <c r="C12" i="31"/>
  <c r="C11" i="31"/>
  <c r="C10" i="31"/>
  <c r="C9" i="31"/>
  <c r="C8" i="31"/>
  <c r="C7" i="31"/>
  <c r="C6" i="31"/>
  <c r="C5" i="31"/>
  <c r="C4" i="31"/>
  <c r="C3" i="31"/>
  <c r="C2" i="31"/>
  <c r="AO31" i="30"/>
  <c r="AN31" i="30"/>
  <c r="AL31" i="30"/>
  <c r="AK31" i="30"/>
  <c r="AI31" i="30"/>
  <c r="AH31" i="30"/>
  <c r="AF31" i="30"/>
  <c r="AE31" i="30"/>
  <c r="AD31" i="30"/>
  <c r="AC31" i="30"/>
  <c r="AB31" i="30"/>
  <c r="AA31" i="30"/>
  <c r="Z31" i="30"/>
  <c r="Y31" i="30"/>
  <c r="X31" i="30"/>
  <c r="W31" i="30"/>
  <c r="V31" i="30"/>
  <c r="U31" i="30"/>
  <c r="T31" i="30"/>
  <c r="S31" i="30"/>
  <c r="R31" i="30"/>
  <c r="Q31" i="30"/>
  <c r="P31" i="30"/>
  <c r="O31" i="30"/>
  <c r="N31" i="30"/>
  <c r="M31" i="30"/>
  <c r="J31" i="30"/>
  <c r="I31" i="30"/>
  <c r="H31" i="30"/>
  <c r="G31" i="30"/>
  <c r="F31" i="30"/>
  <c r="E31" i="30"/>
  <c r="D31" i="30"/>
  <c r="C31" i="30"/>
  <c r="AO30" i="30"/>
  <c r="AN30" i="30"/>
  <c r="AL30" i="30"/>
  <c r="AK30" i="30"/>
  <c r="AI30" i="30"/>
  <c r="AH30" i="30"/>
  <c r="AF30" i="30"/>
  <c r="AE30" i="30"/>
  <c r="AD30" i="30"/>
  <c r="AC30" i="30"/>
  <c r="AB30" i="30"/>
  <c r="AA30" i="30"/>
  <c r="Z30" i="30"/>
  <c r="Y30" i="30"/>
  <c r="X30" i="30"/>
  <c r="W30" i="30"/>
  <c r="V30" i="30"/>
  <c r="U30" i="30"/>
  <c r="T30" i="30"/>
  <c r="S30" i="30"/>
  <c r="R30" i="30"/>
  <c r="Q30" i="30"/>
  <c r="P30" i="30"/>
  <c r="O30" i="30"/>
  <c r="N30" i="30"/>
  <c r="M30" i="30"/>
  <c r="J30" i="30"/>
  <c r="I30" i="30"/>
  <c r="H30" i="30"/>
  <c r="G30" i="30"/>
  <c r="F30" i="30"/>
  <c r="E30" i="30"/>
  <c r="D30" i="30"/>
  <c r="C30" i="30"/>
  <c r="AO29" i="30"/>
  <c r="AN29" i="30"/>
  <c r="AL29" i="30"/>
  <c r="AK29" i="30"/>
  <c r="AI29" i="30"/>
  <c r="AH29" i="30"/>
  <c r="AF29" i="30"/>
  <c r="AE29" i="30"/>
  <c r="AD29" i="30"/>
  <c r="AC29" i="30"/>
  <c r="AB29" i="30"/>
  <c r="AA29" i="30"/>
  <c r="Z29" i="30"/>
  <c r="Y29" i="30"/>
  <c r="X29" i="30"/>
  <c r="W29" i="30"/>
  <c r="V29" i="30"/>
  <c r="U29" i="30"/>
  <c r="T29" i="30"/>
  <c r="S29" i="30"/>
  <c r="R29" i="30"/>
  <c r="Q29" i="30"/>
  <c r="P29" i="30"/>
  <c r="O29" i="30"/>
  <c r="N29" i="30"/>
  <c r="M29" i="30"/>
  <c r="J29" i="30"/>
  <c r="I29" i="30"/>
  <c r="H29" i="30"/>
  <c r="G29" i="30"/>
  <c r="F29" i="30"/>
  <c r="E29" i="30"/>
  <c r="D29" i="30"/>
  <c r="C29" i="30"/>
  <c r="AO28" i="30"/>
  <c r="AN28" i="30"/>
  <c r="AL28" i="30"/>
  <c r="AK28" i="30"/>
  <c r="AI28" i="30"/>
  <c r="AH28" i="30"/>
  <c r="AF28" i="30"/>
  <c r="AE28" i="30"/>
  <c r="AD28" i="30"/>
  <c r="AC28" i="30"/>
  <c r="AB28" i="30"/>
  <c r="AA28" i="30"/>
  <c r="Z28" i="30"/>
  <c r="Y28" i="30"/>
  <c r="X28" i="30"/>
  <c r="W28" i="30"/>
  <c r="V28" i="30"/>
  <c r="U28" i="30"/>
  <c r="T28" i="30"/>
  <c r="S28" i="30"/>
  <c r="R28" i="30"/>
  <c r="Q28" i="30"/>
  <c r="P28" i="30"/>
  <c r="O28" i="30"/>
  <c r="N28" i="30"/>
  <c r="M28" i="30"/>
  <c r="J28" i="30"/>
  <c r="I28" i="30"/>
  <c r="H28" i="30"/>
  <c r="G28" i="30"/>
  <c r="F28" i="30"/>
  <c r="E28" i="30"/>
  <c r="D28" i="30"/>
  <c r="C28" i="30"/>
  <c r="AO27" i="30"/>
  <c r="AN27" i="30"/>
  <c r="AL27" i="30"/>
  <c r="AK27" i="30"/>
  <c r="AI27" i="30"/>
  <c r="AH27" i="30"/>
  <c r="AF27" i="30"/>
  <c r="AE27" i="30"/>
  <c r="AD27" i="30"/>
  <c r="AC27" i="30"/>
  <c r="AB27" i="30"/>
  <c r="AA27" i="30"/>
  <c r="Z27" i="30"/>
  <c r="Y27" i="30"/>
  <c r="X27" i="30"/>
  <c r="W27" i="30"/>
  <c r="V27" i="30"/>
  <c r="U27" i="30"/>
  <c r="T27" i="30"/>
  <c r="S27" i="30"/>
  <c r="R27" i="30"/>
  <c r="Q27" i="30"/>
  <c r="P27" i="30"/>
  <c r="O27" i="30"/>
  <c r="N27" i="30"/>
  <c r="M27" i="30"/>
  <c r="J27" i="30"/>
  <c r="I27" i="30"/>
  <c r="H27" i="30"/>
  <c r="G27" i="30"/>
  <c r="F27" i="30"/>
  <c r="E27" i="30"/>
  <c r="D27" i="30"/>
  <c r="C27" i="30"/>
  <c r="AO26" i="30"/>
  <c r="AN26" i="30"/>
  <c r="AL26" i="30"/>
  <c r="AK26" i="30"/>
  <c r="AI26" i="30"/>
  <c r="AH26" i="30"/>
  <c r="AF26" i="30"/>
  <c r="AE26" i="30"/>
  <c r="AD26" i="30"/>
  <c r="AC26" i="30"/>
  <c r="AB26" i="30"/>
  <c r="AA26" i="30"/>
  <c r="Z26" i="30"/>
  <c r="Y26" i="30"/>
  <c r="X26" i="30"/>
  <c r="W26" i="30"/>
  <c r="V26" i="30"/>
  <c r="U26" i="30"/>
  <c r="T26" i="30"/>
  <c r="S26" i="30"/>
  <c r="R26" i="30"/>
  <c r="Q26" i="30"/>
  <c r="P26" i="30"/>
  <c r="O26" i="30"/>
  <c r="N26" i="30"/>
  <c r="M26" i="30"/>
  <c r="J26" i="30"/>
  <c r="I26" i="30"/>
  <c r="H26" i="30"/>
  <c r="G26" i="30"/>
  <c r="F26" i="30"/>
  <c r="E26" i="30"/>
  <c r="D26" i="30"/>
  <c r="C26" i="30"/>
  <c r="AO25" i="30"/>
  <c r="AN25" i="30"/>
  <c r="AL25" i="30"/>
  <c r="AK25" i="30"/>
  <c r="AI25" i="30"/>
  <c r="AH25" i="30"/>
  <c r="AF25" i="30"/>
  <c r="AE25" i="30"/>
  <c r="AD25" i="30"/>
  <c r="AC25" i="30"/>
  <c r="AB25" i="30"/>
  <c r="AA25" i="30"/>
  <c r="Z25" i="30"/>
  <c r="Y25" i="30"/>
  <c r="X25" i="30"/>
  <c r="W25" i="30"/>
  <c r="V25" i="30"/>
  <c r="U25" i="30"/>
  <c r="T25" i="30"/>
  <c r="S25" i="30"/>
  <c r="R25" i="30"/>
  <c r="Q25" i="30"/>
  <c r="P25" i="30"/>
  <c r="O25" i="30"/>
  <c r="N25" i="30"/>
  <c r="M25" i="30"/>
  <c r="J25" i="30"/>
  <c r="I25" i="30"/>
  <c r="H25" i="30"/>
  <c r="G25" i="30"/>
  <c r="F25" i="30"/>
  <c r="E25" i="30"/>
  <c r="D25" i="30"/>
  <c r="C25" i="30"/>
  <c r="AO24" i="30"/>
  <c r="AN24" i="30"/>
  <c r="AL24" i="30"/>
  <c r="AK24" i="30"/>
  <c r="AI24" i="30"/>
  <c r="AH24" i="30"/>
  <c r="AF24" i="30"/>
  <c r="AE24" i="30"/>
  <c r="AD24" i="30"/>
  <c r="AC24" i="30"/>
  <c r="AB24" i="30"/>
  <c r="AA24" i="30"/>
  <c r="Z24" i="30"/>
  <c r="Y24" i="30"/>
  <c r="X24" i="30"/>
  <c r="W24" i="30"/>
  <c r="V24" i="30"/>
  <c r="U24" i="30"/>
  <c r="T24" i="30"/>
  <c r="S24" i="30"/>
  <c r="R24" i="30"/>
  <c r="Q24" i="30"/>
  <c r="P24" i="30"/>
  <c r="O24" i="30"/>
  <c r="N24" i="30"/>
  <c r="M24" i="30"/>
  <c r="J24" i="30"/>
  <c r="I24" i="30"/>
  <c r="H24" i="30"/>
  <c r="G24" i="30"/>
  <c r="F24" i="30"/>
  <c r="E24" i="30"/>
  <c r="D24" i="30"/>
  <c r="C24" i="30"/>
  <c r="AO23" i="30"/>
  <c r="AN23" i="30"/>
  <c r="AL23" i="30"/>
  <c r="AK23" i="30"/>
  <c r="AI23" i="30"/>
  <c r="AH23" i="30"/>
  <c r="AF23" i="30"/>
  <c r="AE23" i="30"/>
  <c r="AD23" i="30"/>
  <c r="AC23" i="30"/>
  <c r="AB23" i="30"/>
  <c r="AA23" i="30"/>
  <c r="Z23" i="30"/>
  <c r="Y23" i="30"/>
  <c r="X23" i="30"/>
  <c r="W23" i="30"/>
  <c r="V23" i="30"/>
  <c r="U23" i="30"/>
  <c r="T23" i="30"/>
  <c r="S23" i="30"/>
  <c r="R23" i="30"/>
  <c r="Q23" i="30"/>
  <c r="P23" i="30"/>
  <c r="O23" i="30"/>
  <c r="N23" i="30"/>
  <c r="M23" i="30"/>
  <c r="J23" i="30"/>
  <c r="I23" i="30"/>
  <c r="H23" i="30"/>
  <c r="G23" i="30"/>
  <c r="F23" i="30"/>
  <c r="E23" i="30"/>
  <c r="D23" i="30"/>
  <c r="C23" i="30"/>
  <c r="AO22" i="30"/>
  <c r="AN22" i="30"/>
  <c r="AL22" i="30"/>
  <c r="AK22" i="30"/>
  <c r="AI22" i="30"/>
  <c r="AH22" i="30"/>
  <c r="AF22" i="30"/>
  <c r="AE22" i="30"/>
  <c r="AD22" i="30"/>
  <c r="AC22" i="30"/>
  <c r="AB22" i="30"/>
  <c r="AA22" i="30"/>
  <c r="Z22" i="30"/>
  <c r="Y22" i="30"/>
  <c r="X22" i="30"/>
  <c r="W22" i="30"/>
  <c r="V22" i="30"/>
  <c r="U22" i="30"/>
  <c r="T22" i="30"/>
  <c r="S22" i="30"/>
  <c r="R22" i="30"/>
  <c r="Q22" i="30"/>
  <c r="P22" i="30"/>
  <c r="O22" i="30"/>
  <c r="N22" i="30"/>
  <c r="M22" i="30"/>
  <c r="J22" i="30"/>
  <c r="I22" i="30"/>
  <c r="H22" i="30"/>
  <c r="G22" i="30"/>
  <c r="F22" i="30"/>
  <c r="E22" i="30"/>
  <c r="D22" i="30"/>
  <c r="C22" i="30"/>
  <c r="AO21" i="30"/>
  <c r="AN21" i="30"/>
  <c r="AL21" i="30"/>
  <c r="AK21" i="30"/>
  <c r="AI21" i="30"/>
  <c r="AH21" i="30"/>
  <c r="AF21" i="30"/>
  <c r="AE21" i="30"/>
  <c r="AD21" i="30"/>
  <c r="AC21" i="30"/>
  <c r="AB21" i="30"/>
  <c r="AA21" i="30"/>
  <c r="Z21" i="30"/>
  <c r="Y21" i="30"/>
  <c r="X21" i="30"/>
  <c r="W21" i="30"/>
  <c r="V21" i="30"/>
  <c r="U21" i="30"/>
  <c r="T21" i="30"/>
  <c r="S21" i="30"/>
  <c r="R21" i="30"/>
  <c r="Q21" i="30"/>
  <c r="P21" i="30"/>
  <c r="O21" i="30"/>
  <c r="N21" i="30"/>
  <c r="M21" i="30"/>
  <c r="J21" i="30"/>
  <c r="I21" i="30"/>
  <c r="H21" i="30"/>
  <c r="G21" i="30"/>
  <c r="F21" i="30"/>
  <c r="E21" i="30"/>
  <c r="D21" i="30"/>
  <c r="C21" i="30"/>
  <c r="AO20" i="30"/>
  <c r="AN20" i="30"/>
  <c r="AL20" i="30"/>
  <c r="AK20" i="30"/>
  <c r="AI20" i="30"/>
  <c r="AH20" i="30"/>
  <c r="AF20" i="30"/>
  <c r="AE20" i="30"/>
  <c r="AD20" i="30"/>
  <c r="AC20" i="30"/>
  <c r="AB20" i="30"/>
  <c r="AA20" i="30"/>
  <c r="Z20" i="30"/>
  <c r="Y20" i="30"/>
  <c r="X20" i="30"/>
  <c r="W20" i="30"/>
  <c r="V20" i="30"/>
  <c r="U20" i="30"/>
  <c r="T20" i="30"/>
  <c r="S20" i="30"/>
  <c r="R20" i="30"/>
  <c r="Q20" i="30"/>
  <c r="P20" i="30"/>
  <c r="O20" i="30"/>
  <c r="N20" i="30"/>
  <c r="M20" i="30"/>
  <c r="J20" i="30"/>
  <c r="I20" i="30"/>
  <c r="H20" i="30"/>
  <c r="G20" i="30"/>
  <c r="F20" i="30"/>
  <c r="E20" i="30"/>
  <c r="D20" i="30"/>
  <c r="C20" i="30"/>
  <c r="AO19" i="30"/>
  <c r="AN19" i="30"/>
  <c r="AL19" i="30"/>
  <c r="AK19" i="30"/>
  <c r="AI19" i="30"/>
  <c r="AH19" i="30"/>
  <c r="AF19" i="30"/>
  <c r="AE19" i="30"/>
  <c r="AD19" i="30"/>
  <c r="AC19" i="30"/>
  <c r="AB19" i="30"/>
  <c r="AA19" i="30"/>
  <c r="Z19" i="30"/>
  <c r="Y19" i="30"/>
  <c r="X19" i="30"/>
  <c r="W19" i="30"/>
  <c r="V19" i="30"/>
  <c r="U19" i="30"/>
  <c r="T19" i="30"/>
  <c r="S19" i="30"/>
  <c r="R19" i="30"/>
  <c r="Q19" i="30"/>
  <c r="P19" i="30"/>
  <c r="O19" i="30"/>
  <c r="N19" i="30"/>
  <c r="M19" i="30"/>
  <c r="J19" i="30"/>
  <c r="I19" i="30"/>
  <c r="H19" i="30"/>
  <c r="G19" i="30"/>
  <c r="F19" i="30"/>
  <c r="E19" i="30"/>
  <c r="D19" i="30"/>
  <c r="C19" i="30"/>
  <c r="AO18" i="30"/>
  <c r="AN18" i="30"/>
  <c r="AL18" i="30"/>
  <c r="AK18" i="30"/>
  <c r="AI18" i="30"/>
  <c r="AH18" i="30"/>
  <c r="AF18" i="30"/>
  <c r="AE18" i="30"/>
  <c r="AD18" i="30"/>
  <c r="AC18" i="30"/>
  <c r="AB18" i="30"/>
  <c r="AA18" i="30"/>
  <c r="Z18" i="30"/>
  <c r="Y18" i="30"/>
  <c r="X18" i="30"/>
  <c r="W18" i="30"/>
  <c r="V18" i="30"/>
  <c r="U18" i="30"/>
  <c r="T18" i="30"/>
  <c r="S18" i="30"/>
  <c r="R18" i="30"/>
  <c r="Q18" i="30"/>
  <c r="P18" i="30"/>
  <c r="O18" i="30"/>
  <c r="N18" i="30"/>
  <c r="M18" i="30"/>
  <c r="J18" i="30"/>
  <c r="I18" i="30"/>
  <c r="H18" i="30"/>
  <c r="G18" i="30"/>
  <c r="F18" i="30"/>
  <c r="E18" i="30"/>
  <c r="D18" i="30"/>
  <c r="C18" i="30"/>
  <c r="AO17" i="30"/>
  <c r="AN17" i="30"/>
  <c r="AL17" i="30"/>
  <c r="AK17" i="30"/>
  <c r="AI17" i="30"/>
  <c r="AH17" i="30"/>
  <c r="AF17" i="30"/>
  <c r="AE17" i="30"/>
  <c r="AD17" i="30"/>
  <c r="AC17" i="30"/>
  <c r="AB17" i="30"/>
  <c r="AA17" i="30"/>
  <c r="Z17" i="30"/>
  <c r="Y17" i="30"/>
  <c r="X17" i="30"/>
  <c r="W17" i="30"/>
  <c r="V17" i="30"/>
  <c r="U17" i="30"/>
  <c r="T17" i="30"/>
  <c r="S17" i="30"/>
  <c r="R17" i="30"/>
  <c r="Q17" i="30"/>
  <c r="P17" i="30"/>
  <c r="O17" i="30"/>
  <c r="N17" i="30"/>
  <c r="M17" i="30"/>
  <c r="J17" i="30"/>
  <c r="I17" i="30"/>
  <c r="H17" i="30"/>
  <c r="G17" i="30"/>
  <c r="F17" i="30"/>
  <c r="E17" i="30"/>
  <c r="D17" i="30"/>
  <c r="C17" i="30"/>
  <c r="AO16" i="30"/>
  <c r="AN16" i="30"/>
  <c r="AL16" i="30"/>
  <c r="AK16" i="30"/>
  <c r="AI16" i="30"/>
  <c r="AH16" i="30"/>
  <c r="AF16" i="30"/>
  <c r="AE16" i="30"/>
  <c r="AD16" i="30"/>
  <c r="AC16" i="30"/>
  <c r="AB16" i="30"/>
  <c r="AA16" i="30"/>
  <c r="Z16" i="30"/>
  <c r="Y16" i="30"/>
  <c r="X16" i="30"/>
  <c r="W16" i="30"/>
  <c r="V16" i="30"/>
  <c r="U16" i="30"/>
  <c r="T16" i="30"/>
  <c r="S16" i="30"/>
  <c r="R16" i="30"/>
  <c r="Q16" i="30"/>
  <c r="P16" i="30"/>
  <c r="O16" i="30"/>
  <c r="N16" i="30"/>
  <c r="M16" i="30"/>
  <c r="J16" i="30"/>
  <c r="I16" i="30"/>
  <c r="H16" i="30"/>
  <c r="G16" i="30"/>
  <c r="F16" i="30"/>
  <c r="E16" i="30"/>
  <c r="D16" i="30"/>
  <c r="C16" i="30"/>
  <c r="AO15" i="30"/>
  <c r="AN15" i="30"/>
  <c r="AL15" i="30"/>
  <c r="AK15" i="30"/>
  <c r="AI15" i="30"/>
  <c r="AH15" i="30"/>
  <c r="AF15" i="30"/>
  <c r="AE15" i="30"/>
  <c r="AD15" i="30"/>
  <c r="AC15" i="30"/>
  <c r="AB15" i="30"/>
  <c r="AA15" i="30"/>
  <c r="Z15" i="30"/>
  <c r="Y15" i="30"/>
  <c r="X15" i="30"/>
  <c r="W15" i="30"/>
  <c r="V15" i="30"/>
  <c r="U15" i="30"/>
  <c r="T15" i="30"/>
  <c r="S15" i="30"/>
  <c r="R15" i="30"/>
  <c r="Q15" i="30"/>
  <c r="P15" i="30"/>
  <c r="O15" i="30"/>
  <c r="N15" i="30"/>
  <c r="M15" i="30"/>
  <c r="J15" i="30"/>
  <c r="I15" i="30"/>
  <c r="H15" i="30"/>
  <c r="G15" i="30"/>
  <c r="F15" i="30"/>
  <c r="E15" i="30"/>
  <c r="D15" i="30"/>
  <c r="C15" i="30"/>
  <c r="AO14" i="30"/>
  <c r="AN14" i="30"/>
  <c r="AL14" i="30"/>
  <c r="AK14" i="30"/>
  <c r="AI14" i="30"/>
  <c r="AH14" i="30"/>
  <c r="AF14" i="30"/>
  <c r="AE14" i="30"/>
  <c r="AD14" i="30"/>
  <c r="AC14" i="30"/>
  <c r="AB14" i="30"/>
  <c r="AA14" i="30"/>
  <c r="Z14" i="30"/>
  <c r="Y14" i="30"/>
  <c r="X14" i="30"/>
  <c r="W14" i="30"/>
  <c r="V14" i="30"/>
  <c r="U14" i="30"/>
  <c r="T14" i="30"/>
  <c r="S14" i="30"/>
  <c r="R14" i="30"/>
  <c r="Q14" i="30"/>
  <c r="P14" i="30"/>
  <c r="O14" i="30"/>
  <c r="N14" i="30"/>
  <c r="M14" i="30"/>
  <c r="J14" i="30"/>
  <c r="I14" i="30"/>
  <c r="H14" i="30"/>
  <c r="G14" i="30"/>
  <c r="F14" i="30"/>
  <c r="E14" i="30"/>
  <c r="D14" i="30"/>
  <c r="C14" i="30"/>
  <c r="AO13" i="30"/>
  <c r="AN13" i="30"/>
  <c r="AL13" i="30"/>
  <c r="AK13" i="30"/>
  <c r="AI13" i="30"/>
  <c r="AH13" i="30"/>
  <c r="AF13" i="30"/>
  <c r="AE13" i="30"/>
  <c r="AD13" i="30"/>
  <c r="AC13" i="30"/>
  <c r="AB13" i="30"/>
  <c r="AA13" i="30"/>
  <c r="Z13" i="30"/>
  <c r="Y13" i="30"/>
  <c r="X13" i="30"/>
  <c r="W13" i="30"/>
  <c r="V13" i="30"/>
  <c r="U13" i="30"/>
  <c r="T13" i="30"/>
  <c r="S13" i="30"/>
  <c r="R13" i="30"/>
  <c r="Q13" i="30"/>
  <c r="P13" i="30"/>
  <c r="O13" i="30"/>
  <c r="N13" i="30"/>
  <c r="M13" i="30"/>
  <c r="J13" i="30"/>
  <c r="I13" i="30"/>
  <c r="H13" i="30"/>
  <c r="G13" i="30"/>
  <c r="F13" i="30"/>
  <c r="E13" i="30"/>
  <c r="D13" i="30"/>
  <c r="C13" i="30"/>
  <c r="AO12" i="30"/>
  <c r="AN12" i="30"/>
  <c r="AL12" i="30"/>
  <c r="AK12" i="30"/>
  <c r="AI12" i="30"/>
  <c r="AH12" i="30"/>
  <c r="AF12" i="30"/>
  <c r="AE12" i="30"/>
  <c r="AD12" i="30"/>
  <c r="AC12" i="30"/>
  <c r="AB12" i="30"/>
  <c r="AA12" i="30"/>
  <c r="Z12" i="30"/>
  <c r="Y12" i="30"/>
  <c r="X12" i="30"/>
  <c r="W12" i="30"/>
  <c r="V12" i="30"/>
  <c r="U12" i="30"/>
  <c r="T12" i="30"/>
  <c r="S12" i="30"/>
  <c r="R12" i="30"/>
  <c r="Q12" i="30"/>
  <c r="P12" i="30"/>
  <c r="O12" i="30"/>
  <c r="N12" i="30"/>
  <c r="M12" i="30"/>
  <c r="J12" i="30"/>
  <c r="I12" i="30"/>
  <c r="H12" i="30"/>
  <c r="G12" i="30"/>
  <c r="F12" i="30"/>
  <c r="E12" i="30"/>
  <c r="D12" i="30"/>
  <c r="C12" i="30"/>
  <c r="AO11" i="30"/>
  <c r="AN11" i="30"/>
  <c r="AL11" i="30"/>
  <c r="AK11" i="30"/>
  <c r="AI11" i="30"/>
  <c r="AH11" i="30"/>
  <c r="AF11" i="30"/>
  <c r="AE11" i="30"/>
  <c r="AD11" i="30"/>
  <c r="AC11" i="30"/>
  <c r="AB11" i="30"/>
  <c r="AA11" i="30"/>
  <c r="Z11" i="30"/>
  <c r="Y11" i="30"/>
  <c r="X11" i="30"/>
  <c r="W11" i="30"/>
  <c r="V11" i="30"/>
  <c r="U11" i="30"/>
  <c r="T11" i="30"/>
  <c r="S11" i="30"/>
  <c r="R11" i="30"/>
  <c r="Q11" i="30"/>
  <c r="P11" i="30"/>
  <c r="O11" i="30"/>
  <c r="N11" i="30"/>
  <c r="M11" i="30"/>
  <c r="J11" i="30"/>
  <c r="I11" i="30"/>
  <c r="H11" i="30"/>
  <c r="G11" i="30"/>
  <c r="F11" i="30"/>
  <c r="E11" i="30"/>
  <c r="D11" i="30"/>
  <c r="C11" i="30"/>
  <c r="AO10" i="30"/>
  <c r="AN10" i="30"/>
  <c r="AL10" i="30"/>
  <c r="AK10" i="30"/>
  <c r="AI10" i="30"/>
  <c r="AH10" i="30"/>
  <c r="AF10" i="30"/>
  <c r="AE10" i="30"/>
  <c r="AD10" i="30"/>
  <c r="AC10" i="30"/>
  <c r="AB10" i="30"/>
  <c r="AA10" i="30"/>
  <c r="Z10" i="30"/>
  <c r="Y10" i="30"/>
  <c r="X10" i="30"/>
  <c r="W10" i="30"/>
  <c r="V10" i="30"/>
  <c r="U10" i="30"/>
  <c r="T10" i="30"/>
  <c r="S10" i="30"/>
  <c r="R10" i="30"/>
  <c r="Q10" i="30"/>
  <c r="P10" i="30"/>
  <c r="O10" i="30"/>
  <c r="N10" i="30"/>
  <c r="M10" i="30"/>
  <c r="J10" i="30"/>
  <c r="I10" i="30"/>
  <c r="H10" i="30"/>
  <c r="G10" i="30"/>
  <c r="F10" i="30"/>
  <c r="E10" i="30"/>
  <c r="D10" i="30"/>
  <c r="C10" i="30"/>
  <c r="AO9" i="30"/>
  <c r="AN9" i="30"/>
  <c r="AL9" i="30"/>
  <c r="AK9" i="30"/>
  <c r="AI9" i="30"/>
  <c r="AH9" i="30"/>
  <c r="AF9" i="30"/>
  <c r="AE9" i="30"/>
  <c r="AD9" i="30"/>
  <c r="AC9" i="30"/>
  <c r="AB9" i="30"/>
  <c r="AA9" i="30"/>
  <c r="Z9" i="30"/>
  <c r="Y9" i="30"/>
  <c r="X9" i="30"/>
  <c r="W9" i="30"/>
  <c r="V9" i="30"/>
  <c r="U9" i="30"/>
  <c r="T9" i="30"/>
  <c r="S9" i="30"/>
  <c r="R9" i="30"/>
  <c r="Q9" i="30"/>
  <c r="P9" i="30"/>
  <c r="O9" i="30"/>
  <c r="N9" i="30"/>
  <c r="M9" i="30"/>
  <c r="J9" i="30"/>
  <c r="I9" i="30"/>
  <c r="H9" i="30"/>
  <c r="G9" i="30"/>
  <c r="F9" i="30"/>
  <c r="E9" i="30"/>
  <c r="D9" i="30"/>
  <c r="C9" i="30"/>
  <c r="AO8" i="30"/>
  <c r="AN8" i="30"/>
  <c r="AL8" i="30"/>
  <c r="AK8" i="30"/>
  <c r="AI8" i="30"/>
  <c r="AH8" i="30"/>
  <c r="AF8" i="30"/>
  <c r="AE8" i="30"/>
  <c r="AD8" i="30"/>
  <c r="AC8" i="30"/>
  <c r="AB8" i="30"/>
  <c r="AA8" i="30"/>
  <c r="Z8" i="30"/>
  <c r="Y8" i="30"/>
  <c r="X8" i="30"/>
  <c r="W8" i="30"/>
  <c r="V8" i="30"/>
  <c r="U8" i="30"/>
  <c r="T8" i="30"/>
  <c r="S8" i="30"/>
  <c r="R8" i="30"/>
  <c r="Q8" i="30"/>
  <c r="P8" i="30"/>
  <c r="O8" i="30"/>
  <c r="N8" i="30"/>
  <c r="M8" i="30"/>
  <c r="J8" i="30"/>
  <c r="I8" i="30"/>
  <c r="H8" i="30"/>
  <c r="G8" i="30"/>
  <c r="F8" i="30"/>
  <c r="E8" i="30"/>
  <c r="D8" i="30"/>
  <c r="C8" i="30"/>
  <c r="AO7" i="30"/>
  <c r="AN7" i="30"/>
  <c r="AL7" i="30"/>
  <c r="AK7" i="30"/>
  <c r="AI7" i="30"/>
  <c r="AH7" i="30"/>
  <c r="AF7" i="30"/>
  <c r="AE7" i="30"/>
  <c r="AD7" i="30"/>
  <c r="AC7" i="30"/>
  <c r="AB7" i="30"/>
  <c r="AA7" i="30"/>
  <c r="Z7" i="30"/>
  <c r="Y7" i="30"/>
  <c r="X7" i="30"/>
  <c r="W7" i="30"/>
  <c r="V7" i="30"/>
  <c r="U7" i="30"/>
  <c r="T7" i="30"/>
  <c r="S7" i="30"/>
  <c r="R7" i="30"/>
  <c r="Q7" i="30"/>
  <c r="P7" i="30"/>
  <c r="O7" i="30"/>
  <c r="N7" i="30"/>
  <c r="M7" i="30"/>
  <c r="J7" i="30"/>
  <c r="I7" i="30"/>
  <c r="H7" i="30"/>
  <c r="G7" i="30"/>
  <c r="F7" i="30"/>
  <c r="E7" i="30"/>
  <c r="D7" i="30"/>
  <c r="C7" i="30"/>
  <c r="AO6" i="30"/>
  <c r="AN6" i="30"/>
  <c r="AL6" i="30"/>
  <c r="AK6" i="30"/>
  <c r="AI6" i="30"/>
  <c r="AH6" i="30"/>
  <c r="AF6" i="30"/>
  <c r="AE6" i="30"/>
  <c r="AD6" i="30"/>
  <c r="AC6" i="30"/>
  <c r="AB6" i="30"/>
  <c r="AA6" i="30"/>
  <c r="Z6" i="30"/>
  <c r="Y6" i="30"/>
  <c r="X6" i="30"/>
  <c r="W6" i="30"/>
  <c r="V6" i="30"/>
  <c r="U6" i="30"/>
  <c r="T6" i="30"/>
  <c r="S6" i="30"/>
  <c r="R6" i="30"/>
  <c r="Q6" i="30"/>
  <c r="P6" i="30"/>
  <c r="O6" i="30"/>
  <c r="N6" i="30"/>
  <c r="M6" i="30"/>
  <c r="J6" i="30"/>
  <c r="I6" i="30"/>
  <c r="H6" i="30"/>
  <c r="G6" i="30"/>
  <c r="F6" i="30"/>
  <c r="E6" i="30"/>
  <c r="D6" i="30"/>
  <c r="C6" i="30"/>
  <c r="AO5" i="30"/>
  <c r="AN5" i="30"/>
  <c r="AL5" i="30"/>
  <c r="AK5" i="30"/>
  <c r="AI5" i="30"/>
  <c r="AH5" i="30"/>
  <c r="AF5" i="30"/>
  <c r="AE5" i="30"/>
  <c r="AD5" i="30"/>
  <c r="AC5" i="30"/>
  <c r="AB5" i="30"/>
  <c r="AA5" i="30"/>
  <c r="Z5" i="30"/>
  <c r="Y5" i="30"/>
  <c r="X5" i="30"/>
  <c r="W5" i="30"/>
  <c r="V5" i="30"/>
  <c r="U5" i="30"/>
  <c r="T5" i="30"/>
  <c r="S5" i="30"/>
  <c r="R5" i="30"/>
  <c r="Q5" i="30"/>
  <c r="P5" i="30"/>
  <c r="O5" i="30"/>
  <c r="N5" i="30"/>
  <c r="M5" i="30"/>
  <c r="J5" i="30"/>
  <c r="I5" i="30"/>
  <c r="H5" i="30"/>
  <c r="G5" i="30"/>
  <c r="F5" i="30"/>
  <c r="E5" i="30"/>
  <c r="D5" i="30"/>
  <c r="C5" i="30"/>
  <c r="AO4" i="30"/>
  <c r="AN4" i="30"/>
  <c r="AL4" i="30"/>
  <c r="AK4" i="30"/>
  <c r="AI4" i="30"/>
  <c r="AH4" i="30"/>
  <c r="AF4" i="30"/>
  <c r="AE4" i="30"/>
  <c r="AD4" i="30"/>
  <c r="AC4" i="30"/>
  <c r="AB4" i="30"/>
  <c r="AA4" i="30"/>
  <c r="Z4" i="30"/>
  <c r="Y4" i="30"/>
  <c r="X4" i="30"/>
  <c r="W4" i="30"/>
  <c r="V4" i="30"/>
  <c r="U4" i="30"/>
  <c r="T4" i="30"/>
  <c r="S4" i="30"/>
  <c r="R4" i="30"/>
  <c r="Q4" i="30"/>
  <c r="P4" i="30"/>
  <c r="O4" i="30"/>
  <c r="N4" i="30"/>
  <c r="M4" i="30"/>
  <c r="J4" i="30"/>
  <c r="I4" i="30"/>
  <c r="H4" i="30"/>
  <c r="G4" i="30"/>
  <c r="F4" i="30"/>
  <c r="E4" i="30"/>
  <c r="D4" i="30"/>
  <c r="C4" i="30"/>
  <c r="AO3" i="30"/>
  <c r="AN3" i="30"/>
  <c r="AL3" i="30"/>
  <c r="AK3" i="30"/>
  <c r="AI3" i="30"/>
  <c r="AH3" i="30"/>
  <c r="AF3" i="30"/>
  <c r="AE3" i="30"/>
  <c r="AD3" i="30"/>
  <c r="AC3" i="30"/>
  <c r="AB3" i="30"/>
  <c r="AA3" i="30"/>
  <c r="Z3" i="30"/>
  <c r="Y3" i="30"/>
  <c r="X3" i="30"/>
  <c r="W3" i="30"/>
  <c r="V3" i="30"/>
  <c r="U3" i="30"/>
  <c r="T3" i="30"/>
  <c r="S3" i="30"/>
  <c r="R3" i="30"/>
  <c r="Q3" i="30"/>
  <c r="P3" i="30"/>
  <c r="O3" i="30"/>
  <c r="N3" i="30"/>
  <c r="M3" i="30"/>
  <c r="J3" i="30"/>
  <c r="I3" i="30"/>
  <c r="H3" i="30"/>
  <c r="G3" i="30"/>
  <c r="F3" i="30"/>
  <c r="E3" i="30"/>
  <c r="D3" i="30"/>
  <c r="C3" i="30"/>
  <c r="AO2" i="30"/>
  <c r="AN2" i="30"/>
  <c r="AL2" i="30"/>
  <c r="AK2" i="30"/>
  <c r="AI2" i="30"/>
  <c r="AH2" i="30"/>
  <c r="AF2" i="30"/>
  <c r="AE2" i="30"/>
  <c r="AD2" i="30"/>
  <c r="AC2" i="30"/>
  <c r="AB2" i="30"/>
  <c r="AA2" i="30"/>
  <c r="Z2" i="30"/>
  <c r="Y2" i="30"/>
  <c r="X2" i="30"/>
  <c r="W2" i="30"/>
  <c r="V2" i="30"/>
  <c r="U2" i="30"/>
  <c r="T2" i="30"/>
  <c r="S2" i="30"/>
  <c r="R2" i="30"/>
  <c r="Q2" i="30"/>
  <c r="P2" i="30"/>
  <c r="O2" i="30"/>
  <c r="N2" i="30"/>
  <c r="M2" i="30"/>
  <c r="J2" i="30"/>
  <c r="I2" i="30"/>
  <c r="H2" i="30"/>
  <c r="G2" i="30"/>
  <c r="F2" i="30"/>
  <c r="E2" i="30"/>
  <c r="D2" i="30"/>
  <c r="C2" i="30"/>
  <c r="B2" i="30"/>
  <c r="B31" i="31" s="1"/>
  <c r="A2" i="30"/>
  <c r="A16" i="31" s="1"/>
  <c r="BS41" i="29"/>
  <c r="BL41" i="29"/>
  <c r="BR39" i="29"/>
  <c r="BP39" i="29"/>
  <c r="BH39" i="29"/>
  <c r="AP31" i="30" s="1"/>
  <c r="BF39" i="29"/>
  <c r="AP30" i="30" s="1"/>
  <c r="BD39" i="29"/>
  <c r="AP29" i="30" s="1"/>
  <c r="BB39" i="29"/>
  <c r="AP28" i="30" s="1"/>
  <c r="AZ39" i="29"/>
  <c r="AP27" i="30" s="1"/>
  <c r="AX39" i="29"/>
  <c r="AP26" i="30" s="1"/>
  <c r="AV39" i="29"/>
  <c r="AP25" i="30" s="1"/>
  <c r="AT39" i="29"/>
  <c r="AP24" i="30" s="1"/>
  <c r="AR39" i="29"/>
  <c r="AP23" i="30" s="1"/>
  <c r="AP39" i="29"/>
  <c r="AP22" i="30" s="1"/>
  <c r="AN39" i="29"/>
  <c r="AP21" i="30" s="1"/>
  <c r="AL39" i="29"/>
  <c r="AP20" i="30" s="1"/>
  <c r="AJ39" i="29"/>
  <c r="AP19" i="30" s="1"/>
  <c r="AH39" i="29"/>
  <c r="AP18" i="30" s="1"/>
  <c r="AF39" i="29"/>
  <c r="AP17" i="30" s="1"/>
  <c r="AD39" i="29"/>
  <c r="AP16" i="30" s="1"/>
  <c r="AB39" i="29"/>
  <c r="AP15" i="30" s="1"/>
  <c r="Z39" i="29"/>
  <c r="AP14" i="30" s="1"/>
  <c r="X39" i="29"/>
  <c r="AP13" i="30" s="1"/>
  <c r="V39" i="29"/>
  <c r="AP12" i="30" s="1"/>
  <c r="T39" i="29"/>
  <c r="AP11" i="30" s="1"/>
  <c r="R39" i="29"/>
  <c r="AP10" i="30" s="1"/>
  <c r="P39" i="29"/>
  <c r="AP9" i="30" s="1"/>
  <c r="N39" i="29"/>
  <c r="AP8" i="30" s="1"/>
  <c r="L39" i="29"/>
  <c r="J39" i="29"/>
  <c r="AP6" i="30" s="1"/>
  <c r="H39" i="29"/>
  <c r="F39" i="29"/>
  <c r="AP4" i="30" s="1"/>
  <c r="D39" i="29"/>
  <c r="AP3" i="30" s="1"/>
  <c r="B39" i="29"/>
  <c r="AP2" i="30" s="1"/>
  <c r="BW38" i="29"/>
  <c r="BU38" i="29"/>
  <c r="BS38" i="29"/>
  <c r="BM38" i="29"/>
  <c r="BN38" i="29" s="1"/>
  <c r="BL38" i="29"/>
  <c r="BI38" i="29"/>
  <c r="AH31" i="31" s="1"/>
  <c r="BG38" i="29"/>
  <c r="AH30" i="31" s="1"/>
  <c r="BE38" i="29"/>
  <c r="AH29" i="31" s="1"/>
  <c r="BC38" i="29"/>
  <c r="AH28" i="31" s="1"/>
  <c r="BA38" i="29"/>
  <c r="AH27" i="31" s="1"/>
  <c r="AY38" i="29"/>
  <c r="AH26" i="31" s="1"/>
  <c r="AW38" i="29"/>
  <c r="AH25" i="31" s="1"/>
  <c r="AU38" i="29"/>
  <c r="AH24" i="31" s="1"/>
  <c r="AS38" i="29"/>
  <c r="AH23" i="31" s="1"/>
  <c r="AQ38" i="29"/>
  <c r="AH22" i="31" s="1"/>
  <c r="AO38" i="29"/>
  <c r="AH21" i="31" s="1"/>
  <c r="AM38" i="29"/>
  <c r="AH20" i="31" s="1"/>
  <c r="AK38" i="29"/>
  <c r="AH19" i="31" s="1"/>
  <c r="AI38" i="29"/>
  <c r="AH18" i="31" s="1"/>
  <c r="AG38" i="29"/>
  <c r="AH17" i="31" s="1"/>
  <c r="AE38" i="29"/>
  <c r="AH16" i="31" s="1"/>
  <c r="AC38" i="29"/>
  <c r="AH15" i="31" s="1"/>
  <c r="AA38" i="29"/>
  <c r="AH14" i="31" s="1"/>
  <c r="Y38" i="29"/>
  <c r="AH13" i="31" s="1"/>
  <c r="W38" i="29"/>
  <c r="AH12" i="31" s="1"/>
  <c r="U38" i="29"/>
  <c r="AH11" i="31" s="1"/>
  <c r="S38" i="29"/>
  <c r="AH10" i="31" s="1"/>
  <c r="Q38" i="29"/>
  <c r="AH9" i="31" s="1"/>
  <c r="O38" i="29"/>
  <c r="AH8" i="31" s="1"/>
  <c r="M38" i="29"/>
  <c r="AH7" i="31" s="1"/>
  <c r="K38" i="29"/>
  <c r="AH6" i="31" s="1"/>
  <c r="I38" i="29"/>
  <c r="AH5" i="31" s="1"/>
  <c r="G38" i="29"/>
  <c r="AH4" i="31" s="1"/>
  <c r="E38" i="29"/>
  <c r="AH3" i="31" s="1"/>
  <c r="C38" i="29"/>
  <c r="BW37" i="29"/>
  <c r="BU37" i="29"/>
  <c r="BS37" i="29"/>
  <c r="BM37" i="29"/>
  <c r="BN37" i="29" s="1"/>
  <c r="BL37" i="29"/>
  <c r="BI37" i="29"/>
  <c r="AG31" i="31" s="1"/>
  <c r="BG37" i="29"/>
  <c r="AG30" i="31" s="1"/>
  <c r="BE37" i="29"/>
  <c r="AG29" i="31" s="1"/>
  <c r="BC37" i="29"/>
  <c r="AG28" i="31" s="1"/>
  <c r="BA37" i="29"/>
  <c r="AG27" i="31" s="1"/>
  <c r="AY37" i="29"/>
  <c r="AG26" i="31" s="1"/>
  <c r="AW37" i="29"/>
  <c r="AG25" i="31" s="1"/>
  <c r="AU37" i="29"/>
  <c r="AG24" i="31" s="1"/>
  <c r="AS37" i="29"/>
  <c r="AG23" i="31" s="1"/>
  <c r="AQ37" i="29"/>
  <c r="AG22" i="31" s="1"/>
  <c r="AO37" i="29"/>
  <c r="AG21" i="31" s="1"/>
  <c r="AM37" i="29"/>
  <c r="AG20" i="31" s="1"/>
  <c r="AK37" i="29"/>
  <c r="AG19" i="31" s="1"/>
  <c r="AI37" i="29"/>
  <c r="AG18" i="31" s="1"/>
  <c r="AG37" i="29"/>
  <c r="AG17" i="31" s="1"/>
  <c r="AE37" i="29"/>
  <c r="AG16" i="31" s="1"/>
  <c r="AC37" i="29"/>
  <c r="AG15" i="31" s="1"/>
  <c r="AA37" i="29"/>
  <c r="AG14" i="31" s="1"/>
  <c r="Y37" i="29"/>
  <c r="AG13" i="31" s="1"/>
  <c r="W37" i="29"/>
  <c r="AG12" i="31" s="1"/>
  <c r="U37" i="29"/>
  <c r="AG11" i="31" s="1"/>
  <c r="S37" i="29"/>
  <c r="AG10" i="31" s="1"/>
  <c r="Q37" i="29"/>
  <c r="AG9" i="31" s="1"/>
  <c r="O37" i="29"/>
  <c r="AG8" i="31" s="1"/>
  <c r="M37" i="29"/>
  <c r="AG7" i="31" s="1"/>
  <c r="K37" i="29"/>
  <c r="AG6" i="31" s="1"/>
  <c r="I37" i="29"/>
  <c r="AG5" i="31" s="1"/>
  <c r="G37" i="29"/>
  <c r="AG4" i="31" s="1"/>
  <c r="E37" i="29"/>
  <c r="C37" i="29"/>
  <c r="BX37" i="29" s="1"/>
  <c r="BL36" i="29"/>
  <c r="BR35" i="29"/>
  <c r="BP35" i="29"/>
  <c r="BH35" i="29"/>
  <c r="AM31" i="30" s="1"/>
  <c r="BF35" i="29"/>
  <c r="AM30" i="30" s="1"/>
  <c r="BD35" i="29"/>
  <c r="AM29" i="30" s="1"/>
  <c r="BB35" i="29"/>
  <c r="AM28" i="30" s="1"/>
  <c r="AZ35" i="29"/>
  <c r="AM27" i="30" s="1"/>
  <c r="AX35" i="29"/>
  <c r="AM26" i="30" s="1"/>
  <c r="AV35" i="29"/>
  <c r="AM25" i="30" s="1"/>
  <c r="AT35" i="29"/>
  <c r="AM24" i="30" s="1"/>
  <c r="AR35" i="29"/>
  <c r="AM23" i="30" s="1"/>
  <c r="AP35" i="29"/>
  <c r="AM22" i="30" s="1"/>
  <c r="AN35" i="29"/>
  <c r="AM21" i="30" s="1"/>
  <c r="AL35" i="29"/>
  <c r="AM20" i="30" s="1"/>
  <c r="AJ35" i="29"/>
  <c r="AM19" i="30" s="1"/>
  <c r="AH35" i="29"/>
  <c r="AM18" i="30" s="1"/>
  <c r="AF35" i="29"/>
  <c r="AM17" i="30" s="1"/>
  <c r="AD35" i="29"/>
  <c r="AM16" i="30" s="1"/>
  <c r="AB35" i="29"/>
  <c r="AM15" i="30" s="1"/>
  <c r="Z35" i="29"/>
  <c r="AM14" i="30" s="1"/>
  <c r="X35" i="29"/>
  <c r="AM13" i="30" s="1"/>
  <c r="V35" i="29"/>
  <c r="AM12" i="30" s="1"/>
  <c r="T35" i="29"/>
  <c r="AM11" i="30" s="1"/>
  <c r="R35" i="29"/>
  <c r="AM10" i="30" s="1"/>
  <c r="P35" i="29"/>
  <c r="AM9" i="30" s="1"/>
  <c r="N35" i="29"/>
  <c r="AM8" i="30" s="1"/>
  <c r="L35" i="29"/>
  <c r="AM7" i="30" s="1"/>
  <c r="J35" i="29"/>
  <c r="AM6" i="30" s="1"/>
  <c r="H35" i="29"/>
  <c r="AM5" i="30" s="1"/>
  <c r="F35" i="29"/>
  <c r="AM4" i="30" s="1"/>
  <c r="D35" i="29"/>
  <c r="AM3" i="30" s="1"/>
  <c r="B35" i="29"/>
  <c r="BW34" i="29"/>
  <c r="BU34" i="29"/>
  <c r="BS34" i="29"/>
  <c r="BM34" i="29"/>
  <c r="BN34" i="29" s="1"/>
  <c r="BL34" i="29"/>
  <c r="BI34" i="29"/>
  <c r="AF31" i="31" s="1"/>
  <c r="BG34" i="29"/>
  <c r="AF30" i="31" s="1"/>
  <c r="BE34" i="29"/>
  <c r="AF29" i="31" s="1"/>
  <c r="BC34" i="29"/>
  <c r="AF28" i="31" s="1"/>
  <c r="BA34" i="29"/>
  <c r="AF27" i="31" s="1"/>
  <c r="AY34" i="29"/>
  <c r="AF26" i="31" s="1"/>
  <c r="AW34" i="29"/>
  <c r="AF25" i="31" s="1"/>
  <c r="AU34" i="29"/>
  <c r="AF24" i="31" s="1"/>
  <c r="AS34" i="29"/>
  <c r="AF23" i="31" s="1"/>
  <c r="AQ34" i="29"/>
  <c r="AF22" i="31" s="1"/>
  <c r="AO34" i="29"/>
  <c r="AF21" i="31" s="1"/>
  <c r="AM34" i="29"/>
  <c r="AF20" i="31" s="1"/>
  <c r="AK34" i="29"/>
  <c r="AF19" i="31" s="1"/>
  <c r="AI34" i="29"/>
  <c r="AF18" i="31" s="1"/>
  <c r="AG34" i="29"/>
  <c r="AF17" i="31" s="1"/>
  <c r="AE34" i="29"/>
  <c r="AF16" i="31" s="1"/>
  <c r="AC34" i="29"/>
  <c r="AF15" i="31" s="1"/>
  <c r="AA34" i="29"/>
  <c r="AF14" i="31" s="1"/>
  <c r="Y34" i="29"/>
  <c r="AF13" i="31" s="1"/>
  <c r="W34" i="29"/>
  <c r="AF12" i="31" s="1"/>
  <c r="U34" i="29"/>
  <c r="AF11" i="31" s="1"/>
  <c r="S34" i="29"/>
  <c r="AF10" i="31" s="1"/>
  <c r="Q34" i="29"/>
  <c r="AF9" i="31" s="1"/>
  <c r="O34" i="29"/>
  <c r="M34" i="29"/>
  <c r="AF7" i="31" s="1"/>
  <c r="K34" i="29"/>
  <c r="I34" i="29"/>
  <c r="AF5" i="31" s="1"/>
  <c r="G34" i="29"/>
  <c r="AF4" i="31" s="1"/>
  <c r="E34" i="29"/>
  <c r="AF3" i="31" s="1"/>
  <c r="C34" i="29"/>
  <c r="BW33" i="29"/>
  <c r="BU33" i="29"/>
  <c r="BS33" i="29"/>
  <c r="BM33" i="29"/>
  <c r="BN33" i="29" s="1"/>
  <c r="BL33" i="29"/>
  <c r="BI33" i="29"/>
  <c r="AE31" i="31" s="1"/>
  <c r="BG33" i="29"/>
  <c r="AE30" i="31" s="1"/>
  <c r="BE33" i="29"/>
  <c r="AE29" i="31" s="1"/>
  <c r="BC33" i="29"/>
  <c r="AE28" i="31" s="1"/>
  <c r="BA33" i="29"/>
  <c r="AE27" i="31" s="1"/>
  <c r="AY33" i="29"/>
  <c r="AE26" i="31" s="1"/>
  <c r="AW33" i="29"/>
  <c r="AE25" i="31" s="1"/>
  <c r="AU33" i="29"/>
  <c r="AE24" i="31" s="1"/>
  <c r="AS33" i="29"/>
  <c r="AE23" i="31" s="1"/>
  <c r="AQ33" i="29"/>
  <c r="AE22" i="31" s="1"/>
  <c r="AO33" i="29"/>
  <c r="AE21" i="31" s="1"/>
  <c r="AM33" i="29"/>
  <c r="AE20" i="31" s="1"/>
  <c r="AK33" i="29"/>
  <c r="AE19" i="31" s="1"/>
  <c r="AI33" i="29"/>
  <c r="AE18" i="31" s="1"/>
  <c r="AG33" i="29"/>
  <c r="AE17" i="31" s="1"/>
  <c r="AE33" i="29"/>
  <c r="AE16" i="31" s="1"/>
  <c r="AC33" i="29"/>
  <c r="AE15" i="31" s="1"/>
  <c r="AA33" i="29"/>
  <c r="AE14" i="31" s="1"/>
  <c r="Y33" i="29"/>
  <c r="AE13" i="31" s="1"/>
  <c r="W33" i="29"/>
  <c r="AE12" i="31" s="1"/>
  <c r="U33" i="29"/>
  <c r="AE11" i="31" s="1"/>
  <c r="S33" i="29"/>
  <c r="AE10" i="31" s="1"/>
  <c r="Q33" i="29"/>
  <c r="AE9" i="31" s="1"/>
  <c r="O33" i="29"/>
  <c r="AE8" i="31" s="1"/>
  <c r="M33" i="29"/>
  <c r="AE7" i="31" s="1"/>
  <c r="K33" i="29"/>
  <c r="AE6" i="31" s="1"/>
  <c r="I33" i="29"/>
  <c r="AE5" i="31" s="1"/>
  <c r="G33" i="29"/>
  <c r="AE4" i="31" s="1"/>
  <c r="E33" i="29"/>
  <c r="AE3" i="31" s="1"/>
  <c r="C33" i="29"/>
  <c r="BL32" i="29"/>
  <c r="BR31" i="29"/>
  <c r="BP31" i="29"/>
  <c r="BH31" i="29"/>
  <c r="AJ31" i="30" s="1"/>
  <c r="BF31" i="29"/>
  <c r="AJ30" i="30" s="1"/>
  <c r="BD31" i="29"/>
  <c r="AJ29" i="30" s="1"/>
  <c r="BB31" i="29"/>
  <c r="AJ28" i="30" s="1"/>
  <c r="AZ31" i="29"/>
  <c r="AJ27" i="30" s="1"/>
  <c r="AX31" i="29"/>
  <c r="AJ26" i="30" s="1"/>
  <c r="AV31" i="29"/>
  <c r="AJ25" i="30" s="1"/>
  <c r="AT31" i="29"/>
  <c r="AJ24" i="30" s="1"/>
  <c r="AR31" i="29"/>
  <c r="AJ23" i="30" s="1"/>
  <c r="AP31" i="29"/>
  <c r="AJ22" i="30" s="1"/>
  <c r="AN31" i="29"/>
  <c r="AJ21" i="30" s="1"/>
  <c r="AL31" i="29"/>
  <c r="AJ20" i="30" s="1"/>
  <c r="AJ31" i="29"/>
  <c r="AJ19" i="30" s="1"/>
  <c r="AH31" i="29"/>
  <c r="AJ18" i="30" s="1"/>
  <c r="AF31" i="29"/>
  <c r="AJ17" i="30" s="1"/>
  <c r="AD31" i="29"/>
  <c r="AJ16" i="30" s="1"/>
  <c r="AB31" i="29"/>
  <c r="AJ15" i="30" s="1"/>
  <c r="Z31" i="29"/>
  <c r="AJ14" i="30" s="1"/>
  <c r="X31" i="29"/>
  <c r="AJ13" i="30" s="1"/>
  <c r="V31" i="29"/>
  <c r="AJ12" i="30" s="1"/>
  <c r="T31" i="29"/>
  <c r="AJ11" i="30" s="1"/>
  <c r="R31" i="29"/>
  <c r="AJ10" i="30" s="1"/>
  <c r="P31" i="29"/>
  <c r="AJ9" i="30" s="1"/>
  <c r="N31" i="29"/>
  <c r="AJ8" i="30" s="1"/>
  <c r="L31" i="29"/>
  <c r="AJ7" i="30" s="1"/>
  <c r="J31" i="29"/>
  <c r="AJ6" i="30" s="1"/>
  <c r="H31" i="29"/>
  <c r="AJ5" i="30" s="1"/>
  <c r="F31" i="29"/>
  <c r="AJ4" i="30" s="1"/>
  <c r="D31" i="29"/>
  <c r="AJ3" i="30" s="1"/>
  <c r="B31" i="29"/>
  <c r="AJ2" i="30" s="1"/>
  <c r="BW30" i="29"/>
  <c r="BU30" i="29"/>
  <c r="BS30" i="29"/>
  <c r="BM30" i="29"/>
  <c r="BN30" i="29" s="1"/>
  <c r="BL30" i="29"/>
  <c r="BI30" i="29"/>
  <c r="AD31" i="31" s="1"/>
  <c r="BG30" i="29"/>
  <c r="AD30" i="31" s="1"/>
  <c r="BE30" i="29"/>
  <c r="AD29" i="31" s="1"/>
  <c r="BC30" i="29"/>
  <c r="AD28" i="31" s="1"/>
  <c r="BA30" i="29"/>
  <c r="AD27" i="31" s="1"/>
  <c r="AY30" i="29"/>
  <c r="AD26" i="31" s="1"/>
  <c r="AW30" i="29"/>
  <c r="AD25" i="31" s="1"/>
  <c r="AU30" i="29"/>
  <c r="AD24" i="31" s="1"/>
  <c r="AS30" i="29"/>
  <c r="AD23" i="31" s="1"/>
  <c r="AQ30" i="29"/>
  <c r="AD22" i="31" s="1"/>
  <c r="AO30" i="29"/>
  <c r="AD21" i="31" s="1"/>
  <c r="AM30" i="29"/>
  <c r="AD20" i="31" s="1"/>
  <c r="AK30" i="29"/>
  <c r="AD19" i="31" s="1"/>
  <c r="AI30" i="29"/>
  <c r="AD18" i="31" s="1"/>
  <c r="AG30" i="29"/>
  <c r="AD17" i="31" s="1"/>
  <c r="AE30" i="29"/>
  <c r="AD16" i="31" s="1"/>
  <c r="AC30" i="29"/>
  <c r="AD15" i="31" s="1"/>
  <c r="AA30" i="29"/>
  <c r="AD14" i="31" s="1"/>
  <c r="Y30" i="29"/>
  <c r="AD13" i="31" s="1"/>
  <c r="W30" i="29"/>
  <c r="AD12" i="31" s="1"/>
  <c r="U30" i="29"/>
  <c r="AD11" i="31" s="1"/>
  <c r="S30" i="29"/>
  <c r="AD10" i="31" s="1"/>
  <c r="Q30" i="29"/>
  <c r="AD9" i="31" s="1"/>
  <c r="O30" i="29"/>
  <c r="AD8" i="31" s="1"/>
  <c r="M30" i="29"/>
  <c r="AD7" i="31" s="1"/>
  <c r="K30" i="29"/>
  <c r="AD6" i="31" s="1"/>
  <c r="I30" i="29"/>
  <c r="AD5" i="31" s="1"/>
  <c r="G30" i="29"/>
  <c r="E30" i="29"/>
  <c r="AD3" i="31" s="1"/>
  <c r="C30" i="29"/>
  <c r="BW29" i="29"/>
  <c r="BU29" i="29"/>
  <c r="BS29" i="29"/>
  <c r="BM29" i="29"/>
  <c r="BN29" i="29" s="1"/>
  <c r="BL29" i="29"/>
  <c r="BI29" i="29"/>
  <c r="AC31" i="31" s="1"/>
  <c r="BG29" i="29"/>
  <c r="AC30" i="31" s="1"/>
  <c r="BE29" i="29"/>
  <c r="AC29" i="31" s="1"/>
  <c r="BC29" i="29"/>
  <c r="AC28" i="31" s="1"/>
  <c r="BA29" i="29"/>
  <c r="AC27" i="31" s="1"/>
  <c r="AY29" i="29"/>
  <c r="AC26" i="31" s="1"/>
  <c r="AW29" i="29"/>
  <c r="AC25" i="31" s="1"/>
  <c r="AU29" i="29"/>
  <c r="AC24" i="31" s="1"/>
  <c r="AS29" i="29"/>
  <c r="AC23" i="31" s="1"/>
  <c r="AQ29" i="29"/>
  <c r="AC22" i="31" s="1"/>
  <c r="AO29" i="29"/>
  <c r="AC21" i="31" s="1"/>
  <c r="AM29" i="29"/>
  <c r="AC20" i="31" s="1"/>
  <c r="AK29" i="29"/>
  <c r="AC19" i="31" s="1"/>
  <c r="AI29" i="29"/>
  <c r="AC18" i="31" s="1"/>
  <c r="AG29" i="29"/>
  <c r="AC17" i="31" s="1"/>
  <c r="AE29" i="29"/>
  <c r="AC16" i="31" s="1"/>
  <c r="AC29" i="29"/>
  <c r="AC15" i="31" s="1"/>
  <c r="AA29" i="29"/>
  <c r="AC14" i="31" s="1"/>
  <c r="Y29" i="29"/>
  <c r="AC13" i="31" s="1"/>
  <c r="W29" i="29"/>
  <c r="AC12" i="31" s="1"/>
  <c r="U29" i="29"/>
  <c r="AC11" i="31" s="1"/>
  <c r="S29" i="29"/>
  <c r="AC10" i="31" s="1"/>
  <c r="Q29" i="29"/>
  <c r="AC9" i="31" s="1"/>
  <c r="O29" i="29"/>
  <c r="AC8" i="31" s="1"/>
  <c r="M29" i="29"/>
  <c r="AC7" i="31" s="1"/>
  <c r="K29" i="29"/>
  <c r="AC6" i="31" s="1"/>
  <c r="I29" i="29"/>
  <c r="AC5" i="31" s="1"/>
  <c r="G29" i="29"/>
  <c r="E29" i="29"/>
  <c r="AC3" i="31" s="1"/>
  <c r="C29" i="29"/>
  <c r="BX29" i="29" s="1"/>
  <c r="BL28" i="29"/>
  <c r="BR27" i="29"/>
  <c r="BP27" i="29"/>
  <c r="BH27" i="29"/>
  <c r="AG31" i="30" s="1"/>
  <c r="BF27" i="29"/>
  <c r="AG30" i="30" s="1"/>
  <c r="BD27" i="29"/>
  <c r="AG29" i="30" s="1"/>
  <c r="BB27" i="29"/>
  <c r="AG28" i="30" s="1"/>
  <c r="AZ27" i="29"/>
  <c r="AG27" i="30" s="1"/>
  <c r="AX27" i="29"/>
  <c r="AG26" i="30" s="1"/>
  <c r="AV27" i="29"/>
  <c r="AG25" i="30" s="1"/>
  <c r="AT27" i="29"/>
  <c r="AG24" i="30" s="1"/>
  <c r="AR27" i="29"/>
  <c r="AG23" i="30" s="1"/>
  <c r="AP27" i="29"/>
  <c r="AG22" i="30" s="1"/>
  <c r="AN27" i="29"/>
  <c r="AG21" i="30" s="1"/>
  <c r="AL27" i="29"/>
  <c r="AG20" i="30" s="1"/>
  <c r="AJ27" i="29"/>
  <c r="AG19" i="30" s="1"/>
  <c r="AH27" i="29"/>
  <c r="AG18" i="30" s="1"/>
  <c r="AF27" i="29"/>
  <c r="AG17" i="30" s="1"/>
  <c r="AD27" i="29"/>
  <c r="AG16" i="30" s="1"/>
  <c r="AB27" i="29"/>
  <c r="AG15" i="30" s="1"/>
  <c r="Z27" i="29"/>
  <c r="AG14" i="30" s="1"/>
  <c r="X27" i="29"/>
  <c r="AG13" i="30" s="1"/>
  <c r="V27" i="29"/>
  <c r="AG12" i="30" s="1"/>
  <c r="T27" i="29"/>
  <c r="AG11" i="30" s="1"/>
  <c r="R27" i="29"/>
  <c r="AG10" i="30" s="1"/>
  <c r="P27" i="29"/>
  <c r="AG9" i="30" s="1"/>
  <c r="N27" i="29"/>
  <c r="AG8" i="30" s="1"/>
  <c r="L27" i="29"/>
  <c r="AG7" i="30" s="1"/>
  <c r="J27" i="29"/>
  <c r="AG6" i="30" s="1"/>
  <c r="H27" i="29"/>
  <c r="AG5" i="30" s="1"/>
  <c r="F27" i="29"/>
  <c r="AG4" i="30" s="1"/>
  <c r="D27" i="29"/>
  <c r="AG3" i="30" s="1"/>
  <c r="B27" i="29"/>
  <c r="AG2" i="30" s="1"/>
  <c r="BW26" i="29"/>
  <c r="BU26" i="29"/>
  <c r="BS26" i="29"/>
  <c r="BM26" i="29"/>
  <c r="BN26" i="29" s="1"/>
  <c r="BL26" i="29"/>
  <c r="BI26" i="29"/>
  <c r="AB31" i="31" s="1"/>
  <c r="BG26" i="29"/>
  <c r="AB30" i="31" s="1"/>
  <c r="BE26" i="29"/>
  <c r="AB29" i="31" s="1"/>
  <c r="BC26" i="29"/>
  <c r="AB28" i="31" s="1"/>
  <c r="BA26" i="29"/>
  <c r="AB27" i="31" s="1"/>
  <c r="AY26" i="29"/>
  <c r="AB26" i="31" s="1"/>
  <c r="AW26" i="29"/>
  <c r="AB25" i="31" s="1"/>
  <c r="AU26" i="29"/>
  <c r="AB24" i="31" s="1"/>
  <c r="AS26" i="29"/>
  <c r="AB23" i="31" s="1"/>
  <c r="AQ26" i="29"/>
  <c r="AB22" i="31" s="1"/>
  <c r="AO26" i="29"/>
  <c r="AB21" i="31" s="1"/>
  <c r="AM26" i="29"/>
  <c r="AB20" i="31" s="1"/>
  <c r="AK26" i="29"/>
  <c r="AB19" i="31" s="1"/>
  <c r="AI26" i="29"/>
  <c r="AB18" i="31" s="1"/>
  <c r="AG26" i="29"/>
  <c r="AB17" i="31" s="1"/>
  <c r="AE26" i="29"/>
  <c r="AB16" i="31" s="1"/>
  <c r="AC26" i="29"/>
  <c r="AB15" i="31" s="1"/>
  <c r="AA26" i="29"/>
  <c r="AB14" i="31" s="1"/>
  <c r="Y26" i="29"/>
  <c r="AB13" i="31" s="1"/>
  <c r="W26" i="29"/>
  <c r="AB12" i="31" s="1"/>
  <c r="U26" i="29"/>
  <c r="AB11" i="31" s="1"/>
  <c r="S26" i="29"/>
  <c r="AB10" i="31" s="1"/>
  <c r="Q26" i="29"/>
  <c r="AB9" i="31" s="1"/>
  <c r="O26" i="29"/>
  <c r="AB8" i="31" s="1"/>
  <c r="M26" i="29"/>
  <c r="AB7" i="31" s="1"/>
  <c r="K26" i="29"/>
  <c r="AB6" i="31" s="1"/>
  <c r="I26" i="29"/>
  <c r="AB5" i="31" s="1"/>
  <c r="G26" i="29"/>
  <c r="AB4" i="31" s="1"/>
  <c r="E26" i="29"/>
  <c r="AB3" i="31" s="1"/>
  <c r="C26" i="29"/>
  <c r="AB2" i="31" s="1"/>
  <c r="BW25" i="29"/>
  <c r="BU25" i="29"/>
  <c r="BS25" i="29"/>
  <c r="BM25" i="29"/>
  <c r="BN25" i="29" s="1"/>
  <c r="BL25" i="29"/>
  <c r="BI25" i="29"/>
  <c r="AA31" i="31" s="1"/>
  <c r="BG25" i="29"/>
  <c r="AA30" i="31" s="1"/>
  <c r="BE25" i="29"/>
  <c r="AA29" i="31" s="1"/>
  <c r="BC25" i="29"/>
  <c r="AA28" i="31" s="1"/>
  <c r="BA25" i="29"/>
  <c r="AA27" i="31" s="1"/>
  <c r="AY25" i="29"/>
  <c r="AA26" i="31" s="1"/>
  <c r="AW25" i="29"/>
  <c r="AA25" i="31" s="1"/>
  <c r="AU25" i="29"/>
  <c r="AA24" i="31" s="1"/>
  <c r="AS25" i="29"/>
  <c r="AA23" i="31" s="1"/>
  <c r="AQ25" i="29"/>
  <c r="AA22" i="31" s="1"/>
  <c r="AO25" i="29"/>
  <c r="AA21" i="31" s="1"/>
  <c r="AM25" i="29"/>
  <c r="AA20" i="31" s="1"/>
  <c r="AK25" i="29"/>
  <c r="AA19" i="31" s="1"/>
  <c r="AI25" i="29"/>
  <c r="AA18" i="31" s="1"/>
  <c r="AG25" i="29"/>
  <c r="AA17" i="31" s="1"/>
  <c r="AE25" i="29"/>
  <c r="AA16" i="31" s="1"/>
  <c r="AC25" i="29"/>
  <c r="AA15" i="31" s="1"/>
  <c r="AA25" i="29"/>
  <c r="AA14" i="31" s="1"/>
  <c r="Y25" i="29"/>
  <c r="AA13" i="31" s="1"/>
  <c r="W25" i="29"/>
  <c r="AA12" i="31" s="1"/>
  <c r="U25" i="29"/>
  <c r="AA11" i="31" s="1"/>
  <c r="S25" i="29"/>
  <c r="AA10" i="31" s="1"/>
  <c r="Q25" i="29"/>
  <c r="AA9" i="31" s="1"/>
  <c r="O25" i="29"/>
  <c r="AA8" i="31" s="1"/>
  <c r="M25" i="29"/>
  <c r="AA7" i="31" s="1"/>
  <c r="K25" i="29"/>
  <c r="AA6" i="31" s="1"/>
  <c r="I25" i="29"/>
  <c r="AA5" i="31" s="1"/>
  <c r="G25" i="29"/>
  <c r="AA4" i="31" s="1"/>
  <c r="E25" i="29"/>
  <c r="AA3" i="31" s="1"/>
  <c r="C25" i="29"/>
  <c r="BL24" i="29"/>
  <c r="BW23" i="29"/>
  <c r="BU23" i="29"/>
  <c r="BS23" i="29"/>
  <c r="BM23" i="29"/>
  <c r="BN23" i="29" s="1"/>
  <c r="BL23" i="29"/>
  <c r="BI23" i="29"/>
  <c r="Z31" i="31" s="1"/>
  <c r="BG23" i="29"/>
  <c r="Z30" i="31" s="1"/>
  <c r="BE23" i="29"/>
  <c r="Z29" i="31" s="1"/>
  <c r="BC23" i="29"/>
  <c r="Z28" i="31" s="1"/>
  <c r="BA23" i="29"/>
  <c r="Z27" i="31" s="1"/>
  <c r="AY23" i="29"/>
  <c r="Z26" i="31" s="1"/>
  <c r="AW23" i="29"/>
  <c r="Z25" i="31" s="1"/>
  <c r="AU23" i="29"/>
  <c r="Z24" i="31" s="1"/>
  <c r="AS23" i="29"/>
  <c r="Z23" i="31" s="1"/>
  <c r="AQ23" i="29"/>
  <c r="Z22" i="31" s="1"/>
  <c r="AO23" i="29"/>
  <c r="Z21" i="31" s="1"/>
  <c r="AM23" i="29"/>
  <c r="Z20" i="31" s="1"/>
  <c r="AK23" i="29"/>
  <c r="Z19" i="31" s="1"/>
  <c r="AI23" i="29"/>
  <c r="Z18" i="31" s="1"/>
  <c r="AG23" i="29"/>
  <c r="Z17" i="31" s="1"/>
  <c r="AE23" i="29"/>
  <c r="Z16" i="31" s="1"/>
  <c r="AC23" i="29"/>
  <c r="Z15" i="31" s="1"/>
  <c r="AA23" i="29"/>
  <c r="Z14" i="31" s="1"/>
  <c r="Y23" i="29"/>
  <c r="Z13" i="31" s="1"/>
  <c r="W23" i="29"/>
  <c r="Z12" i="31" s="1"/>
  <c r="U23" i="29"/>
  <c r="Z11" i="31" s="1"/>
  <c r="S23" i="29"/>
  <c r="Z10" i="31" s="1"/>
  <c r="Q23" i="29"/>
  <c r="Z9" i="31" s="1"/>
  <c r="O23" i="29"/>
  <c r="Z8" i="31" s="1"/>
  <c r="M23" i="29"/>
  <c r="Z7" i="31" s="1"/>
  <c r="K23" i="29"/>
  <c r="Z6" i="31" s="1"/>
  <c r="I23" i="29"/>
  <c r="Z5" i="31" s="1"/>
  <c r="G23" i="29"/>
  <c r="Z4" i="31" s="1"/>
  <c r="E23" i="29"/>
  <c r="Z3" i="31" s="1"/>
  <c r="C23" i="29"/>
  <c r="BW22" i="29"/>
  <c r="BU22" i="29"/>
  <c r="BS22" i="29"/>
  <c r="BR22" i="29"/>
  <c r="BP22" i="29"/>
  <c r="BM22" i="29"/>
  <c r="BN22" i="29" s="1"/>
  <c r="BL22" i="29"/>
  <c r="BW21" i="29"/>
  <c r="BU21" i="29"/>
  <c r="BS21" i="29"/>
  <c r="BM21" i="29"/>
  <c r="BN21" i="29" s="1"/>
  <c r="BL21" i="29"/>
  <c r="BI21" i="29"/>
  <c r="Y31" i="31" s="1"/>
  <c r="BG21" i="29"/>
  <c r="Y30" i="31" s="1"/>
  <c r="BE21" i="29"/>
  <c r="Y29" i="31" s="1"/>
  <c r="BC21" i="29"/>
  <c r="Y28" i="31" s="1"/>
  <c r="BA21" i="29"/>
  <c r="Y27" i="31" s="1"/>
  <c r="AY21" i="29"/>
  <c r="Y26" i="31" s="1"/>
  <c r="AW21" i="29"/>
  <c r="Y25" i="31" s="1"/>
  <c r="AU21" i="29"/>
  <c r="Y24" i="31" s="1"/>
  <c r="AS21" i="29"/>
  <c r="Y23" i="31" s="1"/>
  <c r="AQ21" i="29"/>
  <c r="Y22" i="31" s="1"/>
  <c r="AO21" i="29"/>
  <c r="Y21" i="31" s="1"/>
  <c r="AM21" i="29"/>
  <c r="Y20" i="31" s="1"/>
  <c r="AK21" i="29"/>
  <c r="Y19" i="31" s="1"/>
  <c r="AI21" i="29"/>
  <c r="Y18" i="31" s="1"/>
  <c r="AG21" i="29"/>
  <c r="Y17" i="31" s="1"/>
  <c r="AE21" i="29"/>
  <c r="Y16" i="31" s="1"/>
  <c r="AC21" i="29"/>
  <c r="Y15" i="31" s="1"/>
  <c r="AA21" i="29"/>
  <c r="Y14" i="31" s="1"/>
  <c r="Y21" i="29"/>
  <c r="Y13" i="31" s="1"/>
  <c r="W21" i="29"/>
  <c r="Y12" i="31" s="1"/>
  <c r="U21" i="29"/>
  <c r="Y11" i="31" s="1"/>
  <c r="S21" i="29"/>
  <c r="Y10" i="31" s="1"/>
  <c r="Q21" i="29"/>
  <c r="Y9" i="31" s="1"/>
  <c r="O21" i="29"/>
  <c r="Y8" i="31" s="1"/>
  <c r="M21" i="29"/>
  <c r="Y7" i="31" s="1"/>
  <c r="K21" i="29"/>
  <c r="Y6" i="31" s="1"/>
  <c r="I21" i="29"/>
  <c r="Y5" i="31" s="1"/>
  <c r="G21" i="29"/>
  <c r="Y4" i="31" s="1"/>
  <c r="E21" i="29"/>
  <c r="Y3" i="31" s="1"/>
  <c r="C21" i="29"/>
  <c r="X31" i="31"/>
  <c r="X30" i="31"/>
  <c r="X29" i="31"/>
  <c r="X28" i="31"/>
  <c r="X27" i="31"/>
  <c r="X26" i="31"/>
  <c r="X25" i="31"/>
  <c r="X24" i="31"/>
  <c r="X23" i="31"/>
  <c r="X22" i="31"/>
  <c r="X21" i="31"/>
  <c r="X20" i="31"/>
  <c r="X19" i="31"/>
  <c r="X18" i="31"/>
  <c r="X17" i="31"/>
  <c r="X16" i="31"/>
  <c r="X15" i="31"/>
  <c r="X14" i="31"/>
  <c r="X13" i="31"/>
  <c r="X12" i="31"/>
  <c r="X11" i="31"/>
  <c r="X10" i="31"/>
  <c r="X9" i="31"/>
  <c r="X8" i="31"/>
  <c r="X7" i="31"/>
  <c r="X6" i="31"/>
  <c r="X5" i="31"/>
  <c r="X4" i="31"/>
  <c r="X3" i="31"/>
  <c r="W31" i="31"/>
  <c r="W30" i="31"/>
  <c r="W29" i="31"/>
  <c r="W28" i="31"/>
  <c r="W27" i="31"/>
  <c r="W26" i="31"/>
  <c r="W25" i="31"/>
  <c r="W24" i="31"/>
  <c r="W23" i="31"/>
  <c r="W22" i="31"/>
  <c r="W21" i="31"/>
  <c r="W20" i="31"/>
  <c r="W19" i="31"/>
  <c r="W18" i="31"/>
  <c r="W17" i="31"/>
  <c r="W16" i="31"/>
  <c r="W15" i="31"/>
  <c r="W14" i="31"/>
  <c r="W13" i="31"/>
  <c r="W12" i="31"/>
  <c r="W11" i="31"/>
  <c r="W10" i="31"/>
  <c r="W9" i="31"/>
  <c r="W8" i="31"/>
  <c r="W7" i="31"/>
  <c r="W6" i="31"/>
  <c r="W5" i="31"/>
  <c r="W4" i="31"/>
  <c r="W3" i="31"/>
  <c r="BW20" i="29"/>
  <c r="BU20" i="29"/>
  <c r="BS20" i="29"/>
  <c r="BM20" i="29"/>
  <c r="BN20" i="29" s="1"/>
  <c r="BL20" i="29"/>
  <c r="BI20" i="29"/>
  <c r="V31" i="31" s="1"/>
  <c r="BG20" i="29"/>
  <c r="V30" i="31" s="1"/>
  <c r="BE20" i="29"/>
  <c r="V29" i="31" s="1"/>
  <c r="BC20" i="29"/>
  <c r="V28" i="31" s="1"/>
  <c r="BA20" i="29"/>
  <c r="V27" i="31" s="1"/>
  <c r="AY20" i="29"/>
  <c r="V26" i="31" s="1"/>
  <c r="AW20" i="29"/>
  <c r="V25" i="31" s="1"/>
  <c r="AU20" i="29"/>
  <c r="V24" i="31" s="1"/>
  <c r="AS20" i="29"/>
  <c r="V23" i="31" s="1"/>
  <c r="AQ20" i="29"/>
  <c r="V22" i="31" s="1"/>
  <c r="AO20" i="29"/>
  <c r="V21" i="31" s="1"/>
  <c r="AM20" i="29"/>
  <c r="V20" i="31" s="1"/>
  <c r="AK20" i="29"/>
  <c r="V19" i="31" s="1"/>
  <c r="AI20" i="29"/>
  <c r="V18" i="31" s="1"/>
  <c r="AG20" i="29"/>
  <c r="V17" i="31" s="1"/>
  <c r="AE20" i="29"/>
  <c r="V16" i="31" s="1"/>
  <c r="AC20" i="29"/>
  <c r="V15" i="31" s="1"/>
  <c r="AA20" i="29"/>
  <c r="V14" i="31" s="1"/>
  <c r="Y20" i="29"/>
  <c r="V13" i="31" s="1"/>
  <c r="W20" i="29"/>
  <c r="V12" i="31" s="1"/>
  <c r="U20" i="29"/>
  <c r="V11" i="31" s="1"/>
  <c r="S20" i="29"/>
  <c r="V10" i="31" s="1"/>
  <c r="Q20" i="29"/>
  <c r="V9" i="31" s="1"/>
  <c r="O20" i="29"/>
  <c r="V8" i="31" s="1"/>
  <c r="M20" i="29"/>
  <c r="V7" i="31" s="1"/>
  <c r="K20" i="29"/>
  <c r="I20" i="29"/>
  <c r="V5" i="31" s="1"/>
  <c r="G20" i="29"/>
  <c r="V4" i="31" s="1"/>
  <c r="E20" i="29"/>
  <c r="V3" i="31" s="1"/>
  <c r="C20" i="29"/>
  <c r="U31" i="31"/>
  <c r="U30" i="31"/>
  <c r="U29" i="31"/>
  <c r="U28" i="31"/>
  <c r="U27" i="31"/>
  <c r="U26" i="31"/>
  <c r="U25" i="31"/>
  <c r="U24" i="31"/>
  <c r="U23" i="31"/>
  <c r="U22" i="31"/>
  <c r="U21" i="31"/>
  <c r="U20" i="31"/>
  <c r="U19" i="31"/>
  <c r="U18" i="31"/>
  <c r="U17" i="31"/>
  <c r="U16" i="31"/>
  <c r="U15" i="31"/>
  <c r="U14" i="31"/>
  <c r="U13" i="31"/>
  <c r="U12" i="31"/>
  <c r="U11" i="31"/>
  <c r="U10" i="31"/>
  <c r="U9" i="31"/>
  <c r="U8" i="31"/>
  <c r="U7" i="31"/>
  <c r="U6" i="31"/>
  <c r="U5" i="31"/>
  <c r="U4" i="31"/>
  <c r="U3" i="31"/>
  <c r="T31" i="31"/>
  <c r="T30" i="31"/>
  <c r="T29" i="31"/>
  <c r="T28" i="31"/>
  <c r="T27" i="31"/>
  <c r="T26" i="31"/>
  <c r="T25" i="31"/>
  <c r="T24" i="31"/>
  <c r="T23" i="31"/>
  <c r="T22" i="31"/>
  <c r="T21" i="31"/>
  <c r="T20" i="31"/>
  <c r="T19" i="31"/>
  <c r="T18" i="31"/>
  <c r="T17" i="31"/>
  <c r="T16" i="31"/>
  <c r="T15" i="31"/>
  <c r="T14" i="31"/>
  <c r="T13" i="31"/>
  <c r="T12" i="31"/>
  <c r="T11" i="31"/>
  <c r="T10" i="31"/>
  <c r="T9" i="31"/>
  <c r="T8" i="31"/>
  <c r="T7" i="31"/>
  <c r="T6" i="31"/>
  <c r="T5" i="31"/>
  <c r="T3" i="31"/>
  <c r="BW19" i="29"/>
  <c r="BU19" i="29"/>
  <c r="BS19" i="29"/>
  <c r="BM19" i="29"/>
  <c r="BN19" i="29" s="1"/>
  <c r="BL19" i="29"/>
  <c r="BI19" i="29"/>
  <c r="S31" i="31" s="1"/>
  <c r="BG19" i="29"/>
  <c r="S30" i="31" s="1"/>
  <c r="BE19" i="29"/>
  <c r="S29" i="31" s="1"/>
  <c r="BC19" i="29"/>
  <c r="S28" i="31" s="1"/>
  <c r="BA19" i="29"/>
  <c r="S27" i="31" s="1"/>
  <c r="AY19" i="29"/>
  <c r="S26" i="31" s="1"/>
  <c r="AW19" i="29"/>
  <c r="S25" i="31" s="1"/>
  <c r="AU19" i="29"/>
  <c r="S24" i="31" s="1"/>
  <c r="AS19" i="29"/>
  <c r="S23" i="31" s="1"/>
  <c r="AQ19" i="29"/>
  <c r="S22" i="31" s="1"/>
  <c r="AO19" i="29"/>
  <c r="S21" i="31" s="1"/>
  <c r="AM19" i="29"/>
  <c r="S20" i="31" s="1"/>
  <c r="AK19" i="29"/>
  <c r="S19" i="31" s="1"/>
  <c r="AI19" i="29"/>
  <c r="S18" i="31" s="1"/>
  <c r="AG19" i="29"/>
  <c r="S17" i="31" s="1"/>
  <c r="AE19" i="29"/>
  <c r="S16" i="31" s="1"/>
  <c r="AC19" i="29"/>
  <c r="S15" i="31" s="1"/>
  <c r="AA19" i="29"/>
  <c r="S14" i="31" s="1"/>
  <c r="Y19" i="29"/>
  <c r="S13" i="31" s="1"/>
  <c r="W19" i="29"/>
  <c r="S12" i="31" s="1"/>
  <c r="U19" i="29"/>
  <c r="S11" i="31" s="1"/>
  <c r="S19" i="29"/>
  <c r="S10" i="31" s="1"/>
  <c r="Q19" i="29"/>
  <c r="S9" i="31" s="1"/>
  <c r="O19" i="29"/>
  <c r="S8" i="31" s="1"/>
  <c r="M19" i="29"/>
  <c r="S7" i="31" s="1"/>
  <c r="K19" i="29"/>
  <c r="S6" i="31" s="1"/>
  <c r="I19" i="29"/>
  <c r="S5" i="31" s="1"/>
  <c r="G19" i="29"/>
  <c r="S4" i="31" s="1"/>
  <c r="E19" i="29"/>
  <c r="S3" i="31" s="1"/>
  <c r="C19" i="29"/>
  <c r="BX19" i="29" s="1"/>
  <c r="BW18" i="29"/>
  <c r="BU18" i="29"/>
  <c r="BS18" i="29"/>
  <c r="BM18" i="29"/>
  <c r="BN18" i="29" s="1"/>
  <c r="BL18" i="29"/>
  <c r="BI18" i="29"/>
  <c r="R31" i="31" s="1"/>
  <c r="BG18" i="29"/>
  <c r="R30" i="31" s="1"/>
  <c r="BE18" i="29"/>
  <c r="R29" i="31" s="1"/>
  <c r="BC18" i="29"/>
  <c r="R28" i="31" s="1"/>
  <c r="BA18" i="29"/>
  <c r="R27" i="31" s="1"/>
  <c r="AY18" i="29"/>
  <c r="R26" i="31" s="1"/>
  <c r="AW18" i="29"/>
  <c r="R25" i="31" s="1"/>
  <c r="AU18" i="29"/>
  <c r="R24" i="31" s="1"/>
  <c r="AS18" i="29"/>
  <c r="R23" i="31" s="1"/>
  <c r="AQ18" i="29"/>
  <c r="R22" i="31" s="1"/>
  <c r="AO18" i="29"/>
  <c r="R21" i="31" s="1"/>
  <c r="AM18" i="29"/>
  <c r="R20" i="31" s="1"/>
  <c r="AK18" i="29"/>
  <c r="R19" i="31" s="1"/>
  <c r="AI18" i="29"/>
  <c r="R18" i="31" s="1"/>
  <c r="AG18" i="29"/>
  <c r="R17" i="31" s="1"/>
  <c r="AE18" i="29"/>
  <c r="R16" i="31" s="1"/>
  <c r="AC18" i="29"/>
  <c r="R15" i="31" s="1"/>
  <c r="AA18" i="29"/>
  <c r="R14" i="31" s="1"/>
  <c r="Y18" i="29"/>
  <c r="R13" i="31" s="1"/>
  <c r="W18" i="29"/>
  <c r="R12" i="31" s="1"/>
  <c r="U18" i="29"/>
  <c r="R11" i="31" s="1"/>
  <c r="S18" i="29"/>
  <c r="R10" i="31" s="1"/>
  <c r="Q18" i="29"/>
  <c r="R9" i="31" s="1"/>
  <c r="O18" i="29"/>
  <c r="R8" i="31" s="1"/>
  <c r="M18" i="29"/>
  <c r="R7" i="31" s="1"/>
  <c r="K18" i="29"/>
  <c r="R6" i="31" s="1"/>
  <c r="I18" i="29"/>
  <c r="R5" i="31" s="1"/>
  <c r="G18" i="29"/>
  <c r="R4" i="31" s="1"/>
  <c r="E18" i="29"/>
  <c r="R3" i="31" s="1"/>
  <c r="C18" i="29"/>
  <c r="Q31" i="31"/>
  <c r="Q30" i="31"/>
  <c r="Q29" i="31"/>
  <c r="Q28" i="31"/>
  <c r="Q27" i="31"/>
  <c r="Q26" i="31"/>
  <c r="Q25" i="31"/>
  <c r="Q24" i="31"/>
  <c r="Q23" i="31"/>
  <c r="Q22" i="31"/>
  <c r="Q21" i="31"/>
  <c r="Q20" i="31"/>
  <c r="Q19" i="31"/>
  <c r="Q18" i="31"/>
  <c r="Q17" i="31"/>
  <c r="Q16" i="31"/>
  <c r="Q15" i="31"/>
  <c r="Q14" i="31"/>
  <c r="Q13" i="31"/>
  <c r="Q12" i="31"/>
  <c r="Q11" i="31"/>
  <c r="Q10" i="31"/>
  <c r="Q9" i="31"/>
  <c r="Q8" i="31"/>
  <c r="Q7" i="31"/>
  <c r="Q6" i="31"/>
  <c r="Q4" i="31"/>
  <c r="Q3" i="31"/>
  <c r="BW17" i="29"/>
  <c r="BU17" i="29"/>
  <c r="BS17" i="29"/>
  <c r="BM17" i="29"/>
  <c r="BN17" i="29" s="1"/>
  <c r="BL17" i="29"/>
  <c r="BI17" i="29"/>
  <c r="P31" i="31" s="1"/>
  <c r="BG17" i="29"/>
  <c r="P30" i="31" s="1"/>
  <c r="BE17" i="29"/>
  <c r="P29" i="31" s="1"/>
  <c r="BC17" i="29"/>
  <c r="P28" i="31" s="1"/>
  <c r="BA17" i="29"/>
  <c r="P27" i="31" s="1"/>
  <c r="AY17" i="29"/>
  <c r="P26" i="31" s="1"/>
  <c r="AW17" i="29"/>
  <c r="P25" i="31" s="1"/>
  <c r="AU17" i="29"/>
  <c r="P24" i="31" s="1"/>
  <c r="AS17" i="29"/>
  <c r="P23" i="31" s="1"/>
  <c r="AQ17" i="29"/>
  <c r="P22" i="31" s="1"/>
  <c r="AO17" i="29"/>
  <c r="P21" i="31" s="1"/>
  <c r="AM17" i="29"/>
  <c r="P20" i="31" s="1"/>
  <c r="AK17" i="29"/>
  <c r="P19" i="31" s="1"/>
  <c r="AI17" i="29"/>
  <c r="P18" i="31" s="1"/>
  <c r="AG17" i="29"/>
  <c r="P17" i="31" s="1"/>
  <c r="AE17" i="29"/>
  <c r="P16" i="31" s="1"/>
  <c r="AC17" i="29"/>
  <c r="P15" i="31" s="1"/>
  <c r="AA17" i="29"/>
  <c r="P14" i="31" s="1"/>
  <c r="Y17" i="29"/>
  <c r="P13" i="31" s="1"/>
  <c r="W17" i="29"/>
  <c r="P12" i="31" s="1"/>
  <c r="U17" i="29"/>
  <c r="P11" i="31" s="1"/>
  <c r="S17" i="29"/>
  <c r="P10" i="31" s="1"/>
  <c r="Q17" i="29"/>
  <c r="P9" i="31" s="1"/>
  <c r="O17" i="29"/>
  <c r="P8" i="31" s="1"/>
  <c r="M17" i="29"/>
  <c r="P7" i="31" s="1"/>
  <c r="K17" i="29"/>
  <c r="P6" i="31" s="1"/>
  <c r="I17" i="29"/>
  <c r="P5" i="31" s="1"/>
  <c r="G17" i="29"/>
  <c r="P4" i="31" s="1"/>
  <c r="E17" i="29"/>
  <c r="P3" i="31" s="1"/>
  <c r="C17" i="29"/>
  <c r="BX17" i="29" s="1"/>
  <c r="BW16" i="29"/>
  <c r="BU16" i="29"/>
  <c r="BS16" i="29"/>
  <c r="BM16" i="29"/>
  <c r="BN16" i="29" s="1"/>
  <c r="BL16" i="29"/>
  <c r="BI16" i="29"/>
  <c r="O31" i="31" s="1"/>
  <c r="BG16" i="29"/>
  <c r="O30" i="31" s="1"/>
  <c r="BE16" i="29"/>
  <c r="O29" i="31" s="1"/>
  <c r="BC16" i="29"/>
  <c r="O28" i="31" s="1"/>
  <c r="BA16" i="29"/>
  <c r="O27" i="31" s="1"/>
  <c r="AY16" i="29"/>
  <c r="O26" i="31" s="1"/>
  <c r="AW16" i="29"/>
  <c r="O25" i="31" s="1"/>
  <c r="AU16" i="29"/>
  <c r="O24" i="31" s="1"/>
  <c r="AS16" i="29"/>
  <c r="O23" i="31" s="1"/>
  <c r="AQ16" i="29"/>
  <c r="O22" i="31" s="1"/>
  <c r="AO16" i="29"/>
  <c r="O21" i="31" s="1"/>
  <c r="AM16" i="29"/>
  <c r="O20" i="31" s="1"/>
  <c r="AK16" i="29"/>
  <c r="O19" i="31" s="1"/>
  <c r="AI16" i="29"/>
  <c r="O18" i="31" s="1"/>
  <c r="AG16" i="29"/>
  <c r="O17" i="31" s="1"/>
  <c r="AE16" i="29"/>
  <c r="O16" i="31" s="1"/>
  <c r="AC16" i="29"/>
  <c r="O15" i="31" s="1"/>
  <c r="AA16" i="29"/>
  <c r="O14" i="31" s="1"/>
  <c r="Y16" i="29"/>
  <c r="O13" i="31" s="1"/>
  <c r="W16" i="29"/>
  <c r="O12" i="31" s="1"/>
  <c r="U16" i="29"/>
  <c r="O11" i="31" s="1"/>
  <c r="S16" i="29"/>
  <c r="O10" i="31" s="1"/>
  <c r="Q16" i="29"/>
  <c r="O9" i="31" s="1"/>
  <c r="O16" i="29"/>
  <c r="O8" i="31" s="1"/>
  <c r="M16" i="29"/>
  <c r="O7" i="31" s="1"/>
  <c r="K16" i="29"/>
  <c r="O6" i="31" s="1"/>
  <c r="I16" i="29"/>
  <c r="O5" i="31" s="1"/>
  <c r="G16" i="29"/>
  <c r="O4" i="31" s="1"/>
  <c r="E16" i="29"/>
  <c r="C16" i="29"/>
  <c r="BX16" i="29" s="1"/>
  <c r="N31" i="31"/>
  <c r="N30" i="31"/>
  <c r="N29" i="31"/>
  <c r="N28" i="31"/>
  <c r="N27" i="31"/>
  <c r="N26" i="31"/>
  <c r="N25" i="31"/>
  <c r="N24" i="31"/>
  <c r="N23" i="31"/>
  <c r="N22" i="31"/>
  <c r="N21" i="31"/>
  <c r="N20" i="31"/>
  <c r="N19" i="31"/>
  <c r="N18" i="31"/>
  <c r="N17" i="31"/>
  <c r="N16" i="31"/>
  <c r="N15" i="31"/>
  <c r="N14" i="31"/>
  <c r="N13" i="31"/>
  <c r="N12" i="31"/>
  <c r="N11" i="31"/>
  <c r="N10" i="31"/>
  <c r="N9" i="31"/>
  <c r="N8" i="31"/>
  <c r="N7" i="31"/>
  <c r="N5" i="31"/>
  <c r="N4" i="31"/>
  <c r="N3" i="31"/>
  <c r="BW15" i="29"/>
  <c r="BU15" i="29"/>
  <c r="BS15" i="29"/>
  <c r="BM15" i="29"/>
  <c r="BN15" i="29" s="1"/>
  <c r="BL15" i="29"/>
  <c r="BI15" i="29"/>
  <c r="M31" i="31" s="1"/>
  <c r="BG15" i="29"/>
  <c r="M30" i="31" s="1"/>
  <c r="BE15" i="29"/>
  <c r="M29" i="31" s="1"/>
  <c r="BC15" i="29"/>
  <c r="M28" i="31" s="1"/>
  <c r="BA15" i="29"/>
  <c r="M27" i="31" s="1"/>
  <c r="AY15" i="29"/>
  <c r="M26" i="31" s="1"/>
  <c r="AW15" i="29"/>
  <c r="M25" i="31" s="1"/>
  <c r="AU15" i="29"/>
  <c r="M24" i="31" s="1"/>
  <c r="AS15" i="29"/>
  <c r="M23" i="31" s="1"/>
  <c r="AQ15" i="29"/>
  <c r="M22" i="31" s="1"/>
  <c r="AO15" i="29"/>
  <c r="M21" i="31" s="1"/>
  <c r="AM15" i="29"/>
  <c r="M20" i="31" s="1"/>
  <c r="AK15" i="29"/>
  <c r="M19" i="31" s="1"/>
  <c r="AI15" i="29"/>
  <c r="M18" i="31" s="1"/>
  <c r="AG15" i="29"/>
  <c r="M17" i="31" s="1"/>
  <c r="AE15" i="29"/>
  <c r="M16" i="31" s="1"/>
  <c r="AC15" i="29"/>
  <c r="M15" i="31" s="1"/>
  <c r="AA15" i="29"/>
  <c r="M14" i="31" s="1"/>
  <c r="Y15" i="29"/>
  <c r="M13" i="31" s="1"/>
  <c r="W15" i="29"/>
  <c r="M12" i="31" s="1"/>
  <c r="U15" i="29"/>
  <c r="M11" i="31" s="1"/>
  <c r="S15" i="29"/>
  <c r="M10" i="31" s="1"/>
  <c r="Q15" i="29"/>
  <c r="M9" i="31" s="1"/>
  <c r="O15" i="29"/>
  <c r="M8" i="31" s="1"/>
  <c r="M15" i="29"/>
  <c r="M7" i="31" s="1"/>
  <c r="K15" i="29"/>
  <c r="M6" i="31" s="1"/>
  <c r="I15" i="29"/>
  <c r="M5" i="31" s="1"/>
  <c r="G15" i="29"/>
  <c r="M4" i="31" s="1"/>
  <c r="E15" i="29"/>
  <c r="C15" i="29"/>
  <c r="L31" i="31"/>
  <c r="L30" i="31"/>
  <c r="L29" i="31"/>
  <c r="L28" i="31"/>
  <c r="L27" i="31"/>
  <c r="L26" i="31"/>
  <c r="L25" i="31"/>
  <c r="L24" i="31"/>
  <c r="L23" i="31"/>
  <c r="L22" i="31"/>
  <c r="L21" i="31"/>
  <c r="L20" i="31"/>
  <c r="L19" i="31"/>
  <c r="L18" i="31"/>
  <c r="L17" i="31"/>
  <c r="L16" i="31"/>
  <c r="L15" i="31"/>
  <c r="L14" i="31"/>
  <c r="L13" i="31"/>
  <c r="L12" i="31"/>
  <c r="L11" i="31"/>
  <c r="L10" i="31"/>
  <c r="L9" i="31"/>
  <c r="L8" i="31"/>
  <c r="L7" i="31"/>
  <c r="L6" i="31"/>
  <c r="L5" i="31"/>
  <c r="L3" i="31"/>
  <c r="K31" i="31"/>
  <c r="K29" i="31"/>
  <c r="K28" i="31"/>
  <c r="K27" i="31"/>
  <c r="K25" i="31"/>
  <c r="K23" i="31"/>
  <c r="K22" i="31"/>
  <c r="K21" i="31"/>
  <c r="K20" i="31"/>
  <c r="K19" i="31"/>
  <c r="K18" i="31"/>
  <c r="K17" i="31"/>
  <c r="K16" i="31"/>
  <c r="K15" i="31"/>
  <c r="K14" i="31"/>
  <c r="K13" i="31"/>
  <c r="K12" i="31"/>
  <c r="K11" i="31"/>
  <c r="K10" i="31"/>
  <c r="K9" i="31"/>
  <c r="K8" i="31"/>
  <c r="K6" i="31"/>
  <c r="K5" i="31"/>
  <c r="K4" i="31"/>
  <c r="K3" i="31"/>
  <c r="BW14" i="29"/>
  <c r="BU14" i="29"/>
  <c r="BS14" i="29"/>
  <c r="BM14" i="29"/>
  <c r="BN14" i="29" s="1"/>
  <c r="BL14" i="29"/>
  <c r="BI14" i="29"/>
  <c r="J31" i="31" s="1"/>
  <c r="BG14" i="29"/>
  <c r="J30" i="31" s="1"/>
  <c r="BE14" i="29"/>
  <c r="J29" i="31" s="1"/>
  <c r="BC14" i="29"/>
  <c r="J28" i="31" s="1"/>
  <c r="BA14" i="29"/>
  <c r="J27" i="31" s="1"/>
  <c r="AY14" i="29"/>
  <c r="J26" i="31" s="1"/>
  <c r="AW14" i="29"/>
  <c r="J25" i="31" s="1"/>
  <c r="AU14" i="29"/>
  <c r="J24" i="31" s="1"/>
  <c r="AS14" i="29"/>
  <c r="J23" i="31" s="1"/>
  <c r="AQ14" i="29"/>
  <c r="J22" i="31" s="1"/>
  <c r="AO14" i="29"/>
  <c r="J21" i="31" s="1"/>
  <c r="AM14" i="29"/>
  <c r="J20" i="31" s="1"/>
  <c r="AK14" i="29"/>
  <c r="J19" i="31" s="1"/>
  <c r="AI14" i="29"/>
  <c r="J18" i="31" s="1"/>
  <c r="AG14" i="29"/>
  <c r="J17" i="31" s="1"/>
  <c r="AE14" i="29"/>
  <c r="J16" i="31" s="1"/>
  <c r="AC14" i="29"/>
  <c r="J15" i="31" s="1"/>
  <c r="AA14" i="29"/>
  <c r="J14" i="31" s="1"/>
  <c r="Y14" i="29"/>
  <c r="J13" i="31" s="1"/>
  <c r="W14" i="29"/>
  <c r="J12" i="31" s="1"/>
  <c r="U14" i="29"/>
  <c r="J11" i="31" s="1"/>
  <c r="S14" i="29"/>
  <c r="J10" i="31" s="1"/>
  <c r="Q14" i="29"/>
  <c r="J9" i="31" s="1"/>
  <c r="O14" i="29"/>
  <c r="J8" i="31" s="1"/>
  <c r="M14" i="29"/>
  <c r="J7" i="31" s="1"/>
  <c r="K14" i="29"/>
  <c r="J6" i="31" s="1"/>
  <c r="I14" i="29"/>
  <c r="J5" i="31" s="1"/>
  <c r="G14" i="29"/>
  <c r="J4" i="31" s="1"/>
  <c r="E14" i="29"/>
  <c r="J3" i="31" s="1"/>
  <c r="C14" i="29"/>
  <c r="J2" i="31" s="1"/>
  <c r="BL13" i="29"/>
  <c r="BR12" i="29"/>
  <c r="BP12" i="29"/>
  <c r="BH12" i="29"/>
  <c r="L31" i="30" s="1"/>
  <c r="BF12" i="29"/>
  <c r="L30" i="30" s="1"/>
  <c r="BD12" i="29"/>
  <c r="L29" i="30" s="1"/>
  <c r="BB12" i="29"/>
  <c r="L28" i="30" s="1"/>
  <c r="AZ12" i="29"/>
  <c r="L27" i="30" s="1"/>
  <c r="AX12" i="29"/>
  <c r="L26" i="30" s="1"/>
  <c r="AV12" i="29"/>
  <c r="L25" i="30" s="1"/>
  <c r="AT12" i="29"/>
  <c r="L24" i="30" s="1"/>
  <c r="AR12" i="29"/>
  <c r="L23" i="30" s="1"/>
  <c r="AP12" i="29"/>
  <c r="L22" i="30" s="1"/>
  <c r="AN12" i="29"/>
  <c r="L21" i="30" s="1"/>
  <c r="AL12" i="29"/>
  <c r="L20" i="30" s="1"/>
  <c r="AJ12" i="29"/>
  <c r="L19" i="30" s="1"/>
  <c r="AH12" i="29"/>
  <c r="L18" i="30" s="1"/>
  <c r="AF12" i="29"/>
  <c r="L17" i="30" s="1"/>
  <c r="AD12" i="29"/>
  <c r="L16" i="30" s="1"/>
  <c r="AB12" i="29"/>
  <c r="L15" i="30" s="1"/>
  <c r="Z12" i="29"/>
  <c r="L14" i="30" s="1"/>
  <c r="X12" i="29"/>
  <c r="L13" i="30" s="1"/>
  <c r="V12" i="29"/>
  <c r="L12" i="30" s="1"/>
  <c r="T12" i="29"/>
  <c r="L11" i="30" s="1"/>
  <c r="R12" i="29"/>
  <c r="L10" i="30" s="1"/>
  <c r="P12" i="29"/>
  <c r="L9" i="30" s="1"/>
  <c r="N12" i="29"/>
  <c r="L8" i="30" s="1"/>
  <c r="L12" i="29"/>
  <c r="L7" i="30" s="1"/>
  <c r="J12" i="29"/>
  <c r="L6" i="30" s="1"/>
  <c r="H12" i="29"/>
  <c r="L5" i="30" s="1"/>
  <c r="F12" i="29"/>
  <c r="L4" i="30" s="1"/>
  <c r="D12" i="29"/>
  <c r="L3" i="30" s="1"/>
  <c r="B12" i="29"/>
  <c r="L2" i="30" s="1"/>
  <c r="BR11" i="29"/>
  <c r="BP11" i="29"/>
  <c r="BH11" i="29"/>
  <c r="K31" i="30" s="1"/>
  <c r="BF11" i="29"/>
  <c r="K30" i="30" s="1"/>
  <c r="BD11" i="29"/>
  <c r="K29" i="30" s="1"/>
  <c r="BB11" i="29"/>
  <c r="K28" i="30" s="1"/>
  <c r="AZ11" i="29"/>
  <c r="K27" i="30" s="1"/>
  <c r="AX11" i="29"/>
  <c r="K26" i="30" s="1"/>
  <c r="AV11" i="29"/>
  <c r="K25" i="30" s="1"/>
  <c r="AT11" i="29"/>
  <c r="K24" i="30" s="1"/>
  <c r="AR11" i="29"/>
  <c r="K23" i="30" s="1"/>
  <c r="AP11" i="29"/>
  <c r="K22" i="30" s="1"/>
  <c r="AN11" i="29"/>
  <c r="K21" i="30" s="1"/>
  <c r="AL11" i="29"/>
  <c r="K20" i="30" s="1"/>
  <c r="AJ11" i="29"/>
  <c r="K19" i="30" s="1"/>
  <c r="AH11" i="29"/>
  <c r="K18" i="30" s="1"/>
  <c r="AF11" i="29"/>
  <c r="K17" i="30" s="1"/>
  <c r="AD11" i="29"/>
  <c r="K16" i="30" s="1"/>
  <c r="AB11" i="29"/>
  <c r="K15" i="30" s="1"/>
  <c r="Z11" i="29"/>
  <c r="K14" i="30" s="1"/>
  <c r="X11" i="29"/>
  <c r="K13" i="30" s="1"/>
  <c r="V11" i="29"/>
  <c r="K12" i="30" s="1"/>
  <c r="T11" i="29"/>
  <c r="K11" i="30" s="1"/>
  <c r="R11" i="29"/>
  <c r="K10" i="30" s="1"/>
  <c r="P11" i="29"/>
  <c r="K9" i="30" s="1"/>
  <c r="N11" i="29"/>
  <c r="K8" i="30" s="1"/>
  <c r="L11" i="29"/>
  <c r="K7" i="30" s="1"/>
  <c r="J11" i="29"/>
  <c r="K6" i="30" s="1"/>
  <c r="H11" i="29"/>
  <c r="K5" i="30" s="1"/>
  <c r="F11" i="29"/>
  <c r="K4" i="30" s="1"/>
  <c r="D11" i="29"/>
  <c r="B11" i="29"/>
  <c r="BW10" i="29"/>
  <c r="BU10" i="29"/>
  <c r="BS10" i="29"/>
  <c r="BM10" i="29"/>
  <c r="BN10" i="29" s="1"/>
  <c r="BL10" i="29"/>
  <c r="BI10" i="29"/>
  <c r="I31" i="31" s="1"/>
  <c r="BG10" i="29"/>
  <c r="I30" i="31" s="1"/>
  <c r="BE10" i="29"/>
  <c r="I29" i="31" s="1"/>
  <c r="BC10" i="29"/>
  <c r="I28" i="31" s="1"/>
  <c r="BA10" i="29"/>
  <c r="I27" i="31" s="1"/>
  <c r="AY10" i="29"/>
  <c r="I26" i="31" s="1"/>
  <c r="AW10" i="29"/>
  <c r="I25" i="31" s="1"/>
  <c r="AU10" i="29"/>
  <c r="I24" i="31" s="1"/>
  <c r="AS10" i="29"/>
  <c r="I23" i="31" s="1"/>
  <c r="AQ10" i="29"/>
  <c r="I22" i="31" s="1"/>
  <c r="AO10" i="29"/>
  <c r="I21" i="31" s="1"/>
  <c r="AM10" i="29"/>
  <c r="I20" i="31" s="1"/>
  <c r="AK10" i="29"/>
  <c r="I19" i="31" s="1"/>
  <c r="AI10" i="29"/>
  <c r="I18" i="31" s="1"/>
  <c r="AG10" i="29"/>
  <c r="I17" i="31" s="1"/>
  <c r="AE10" i="29"/>
  <c r="I16" i="31" s="1"/>
  <c r="AC10" i="29"/>
  <c r="I15" i="31" s="1"/>
  <c r="AA10" i="29"/>
  <c r="I14" i="31" s="1"/>
  <c r="Y10" i="29"/>
  <c r="I13" i="31" s="1"/>
  <c r="W10" i="29"/>
  <c r="I12" i="31" s="1"/>
  <c r="U10" i="29"/>
  <c r="I11" i="31" s="1"/>
  <c r="S10" i="29"/>
  <c r="I10" i="31" s="1"/>
  <c r="Q10" i="29"/>
  <c r="I9" i="31" s="1"/>
  <c r="O10" i="29"/>
  <c r="I8" i="31" s="1"/>
  <c r="M10" i="29"/>
  <c r="I7" i="31" s="1"/>
  <c r="K10" i="29"/>
  <c r="I6" i="31" s="1"/>
  <c r="I10" i="29"/>
  <c r="I5" i="31" s="1"/>
  <c r="G10" i="29"/>
  <c r="E10" i="29"/>
  <c r="I3" i="31" s="1"/>
  <c r="C10" i="29"/>
  <c r="BX10" i="29" s="1"/>
  <c r="BW9" i="29"/>
  <c r="BU9" i="29"/>
  <c r="BS9" i="29"/>
  <c r="BM9" i="29"/>
  <c r="BN9" i="29" s="1"/>
  <c r="BL9" i="29"/>
  <c r="BI9" i="29"/>
  <c r="H31" i="31" s="1"/>
  <c r="BG9" i="29"/>
  <c r="H30" i="31" s="1"/>
  <c r="BE9" i="29"/>
  <c r="H29" i="31" s="1"/>
  <c r="BC9" i="29"/>
  <c r="H28" i="31" s="1"/>
  <c r="BA9" i="29"/>
  <c r="H27" i="31" s="1"/>
  <c r="AY9" i="29"/>
  <c r="H26" i="31" s="1"/>
  <c r="AW9" i="29"/>
  <c r="H25" i="31" s="1"/>
  <c r="AU9" i="29"/>
  <c r="H24" i="31" s="1"/>
  <c r="AS9" i="29"/>
  <c r="H23" i="31" s="1"/>
  <c r="AQ9" i="29"/>
  <c r="H22" i="31" s="1"/>
  <c r="AO9" i="29"/>
  <c r="H21" i="31" s="1"/>
  <c r="AM9" i="29"/>
  <c r="H20" i="31" s="1"/>
  <c r="AK9" i="29"/>
  <c r="H19" i="31" s="1"/>
  <c r="AI9" i="29"/>
  <c r="H18" i="31" s="1"/>
  <c r="AG9" i="29"/>
  <c r="H17" i="31" s="1"/>
  <c r="AE9" i="29"/>
  <c r="H16" i="31" s="1"/>
  <c r="AC9" i="29"/>
  <c r="H15" i="31" s="1"/>
  <c r="AA9" i="29"/>
  <c r="H14" i="31" s="1"/>
  <c r="Y9" i="29"/>
  <c r="H13" i="31" s="1"/>
  <c r="W9" i="29"/>
  <c r="H12" i="31" s="1"/>
  <c r="U9" i="29"/>
  <c r="H11" i="31" s="1"/>
  <c r="S9" i="29"/>
  <c r="H10" i="31" s="1"/>
  <c r="Q9" i="29"/>
  <c r="H9" i="31" s="1"/>
  <c r="O9" i="29"/>
  <c r="H8" i="31" s="1"/>
  <c r="M9" i="29"/>
  <c r="H7" i="31" s="1"/>
  <c r="K9" i="29"/>
  <c r="H6" i="31" s="1"/>
  <c r="I9" i="29"/>
  <c r="H5" i="31" s="1"/>
  <c r="G9" i="29"/>
  <c r="H4" i="31" s="1"/>
  <c r="E9" i="29"/>
  <c r="H3" i="31" s="1"/>
  <c r="C9" i="29"/>
  <c r="BW8" i="29"/>
  <c r="BU8" i="29"/>
  <c r="BS8" i="29"/>
  <c r="BM8" i="29"/>
  <c r="BN8" i="29" s="1"/>
  <c r="BL8" i="29"/>
  <c r="BI8" i="29"/>
  <c r="G31" i="31" s="1"/>
  <c r="BG8" i="29"/>
  <c r="G30" i="31" s="1"/>
  <c r="BE8" i="29"/>
  <c r="G29" i="31" s="1"/>
  <c r="BC8" i="29"/>
  <c r="G28" i="31" s="1"/>
  <c r="BA8" i="29"/>
  <c r="G27" i="31" s="1"/>
  <c r="AY8" i="29"/>
  <c r="G26" i="31" s="1"/>
  <c r="AW8" i="29"/>
  <c r="G25" i="31" s="1"/>
  <c r="AU8" i="29"/>
  <c r="G24" i="31" s="1"/>
  <c r="AS8" i="29"/>
  <c r="G23" i="31" s="1"/>
  <c r="AQ8" i="29"/>
  <c r="G22" i="31" s="1"/>
  <c r="AO8" i="29"/>
  <c r="G21" i="31" s="1"/>
  <c r="AM8" i="29"/>
  <c r="G20" i="31" s="1"/>
  <c r="AK8" i="29"/>
  <c r="G19" i="31" s="1"/>
  <c r="AI8" i="29"/>
  <c r="G18" i="31" s="1"/>
  <c r="AG8" i="29"/>
  <c r="G17" i="31" s="1"/>
  <c r="AE8" i="29"/>
  <c r="G16" i="31" s="1"/>
  <c r="AC8" i="29"/>
  <c r="G15" i="31" s="1"/>
  <c r="AA8" i="29"/>
  <c r="G14" i="31" s="1"/>
  <c r="Y8" i="29"/>
  <c r="G13" i="31" s="1"/>
  <c r="W8" i="29"/>
  <c r="G12" i="31" s="1"/>
  <c r="U8" i="29"/>
  <c r="G11" i="31" s="1"/>
  <c r="S8" i="29"/>
  <c r="G10" i="31" s="1"/>
  <c r="Q8" i="29"/>
  <c r="G9" i="31" s="1"/>
  <c r="O8" i="29"/>
  <c r="G8" i="31" s="1"/>
  <c r="M8" i="29"/>
  <c r="G7" i="31" s="1"/>
  <c r="K8" i="29"/>
  <c r="G6" i="31" s="1"/>
  <c r="I8" i="29"/>
  <c r="G5" i="31" s="1"/>
  <c r="G8" i="29"/>
  <c r="G4" i="31" s="1"/>
  <c r="E8" i="29"/>
  <c r="G3" i="31" s="1"/>
  <c r="C8" i="29"/>
  <c r="BW7" i="29"/>
  <c r="BU7" i="29"/>
  <c r="BS7" i="29"/>
  <c r="BM7" i="29"/>
  <c r="BN7" i="29" s="1"/>
  <c r="BL7" i="29"/>
  <c r="BI7" i="29"/>
  <c r="F31" i="31" s="1"/>
  <c r="BG7" i="29"/>
  <c r="F30" i="31" s="1"/>
  <c r="BE7" i="29"/>
  <c r="F29" i="31" s="1"/>
  <c r="BC7" i="29"/>
  <c r="F28" i="31" s="1"/>
  <c r="BA7" i="29"/>
  <c r="F27" i="31" s="1"/>
  <c r="AY7" i="29"/>
  <c r="F26" i="31" s="1"/>
  <c r="AW7" i="29"/>
  <c r="F25" i="31" s="1"/>
  <c r="AU7" i="29"/>
  <c r="F24" i="31" s="1"/>
  <c r="AS7" i="29"/>
  <c r="F23" i="31" s="1"/>
  <c r="AQ7" i="29"/>
  <c r="F22" i="31" s="1"/>
  <c r="AO7" i="29"/>
  <c r="F21" i="31" s="1"/>
  <c r="AM7" i="29"/>
  <c r="F20" i="31" s="1"/>
  <c r="AK7" i="29"/>
  <c r="F19" i="31" s="1"/>
  <c r="AI7" i="29"/>
  <c r="F18" i="31" s="1"/>
  <c r="AG7" i="29"/>
  <c r="F17" i="31" s="1"/>
  <c r="AE7" i="29"/>
  <c r="F16" i="31" s="1"/>
  <c r="AC7" i="29"/>
  <c r="F15" i="31" s="1"/>
  <c r="AA7" i="29"/>
  <c r="F14" i="31" s="1"/>
  <c r="Y7" i="29"/>
  <c r="F13" i="31" s="1"/>
  <c r="W7" i="29"/>
  <c r="F12" i="31" s="1"/>
  <c r="U7" i="29"/>
  <c r="F11" i="31" s="1"/>
  <c r="S7" i="29"/>
  <c r="F10" i="31" s="1"/>
  <c r="Q7" i="29"/>
  <c r="F9" i="31" s="1"/>
  <c r="O7" i="29"/>
  <c r="F8" i="31" s="1"/>
  <c r="M7" i="29"/>
  <c r="F7" i="31" s="1"/>
  <c r="K7" i="29"/>
  <c r="F6" i="31" s="1"/>
  <c r="I7" i="29"/>
  <c r="F5" i="31" s="1"/>
  <c r="G7" i="29"/>
  <c r="F4" i="31" s="1"/>
  <c r="E7" i="29"/>
  <c r="F3" i="31" s="1"/>
  <c r="C7" i="29"/>
  <c r="BW6" i="29"/>
  <c r="BU6" i="29"/>
  <c r="BS6" i="29"/>
  <c r="BM6" i="29"/>
  <c r="BN6" i="29" s="1"/>
  <c r="BL6" i="29"/>
  <c r="BI6" i="29"/>
  <c r="E31" i="31" s="1"/>
  <c r="BG6" i="29"/>
  <c r="E30" i="31" s="1"/>
  <c r="BE6" i="29"/>
  <c r="E29" i="31" s="1"/>
  <c r="BC6" i="29"/>
  <c r="E28" i="31" s="1"/>
  <c r="BA6" i="29"/>
  <c r="E27" i="31" s="1"/>
  <c r="AY6" i="29"/>
  <c r="E26" i="31" s="1"/>
  <c r="AW6" i="29"/>
  <c r="E25" i="31" s="1"/>
  <c r="AU6" i="29"/>
  <c r="E24" i="31" s="1"/>
  <c r="AS6" i="29"/>
  <c r="E23" i="31" s="1"/>
  <c r="AQ6" i="29"/>
  <c r="E22" i="31" s="1"/>
  <c r="AO6" i="29"/>
  <c r="E21" i="31" s="1"/>
  <c r="AM6" i="29"/>
  <c r="E20" i="31" s="1"/>
  <c r="AK6" i="29"/>
  <c r="E19" i="31" s="1"/>
  <c r="AI6" i="29"/>
  <c r="E18" i="31" s="1"/>
  <c r="AG6" i="29"/>
  <c r="E17" i="31" s="1"/>
  <c r="AE6" i="29"/>
  <c r="E16" i="31" s="1"/>
  <c r="AC6" i="29"/>
  <c r="E15" i="31" s="1"/>
  <c r="AA6" i="29"/>
  <c r="E14" i="31" s="1"/>
  <c r="Y6" i="29"/>
  <c r="E13" i="31" s="1"/>
  <c r="W6" i="29"/>
  <c r="E12" i="31" s="1"/>
  <c r="U6" i="29"/>
  <c r="E11" i="31" s="1"/>
  <c r="S6" i="29"/>
  <c r="E10" i="31" s="1"/>
  <c r="Q6" i="29"/>
  <c r="E9" i="31" s="1"/>
  <c r="O6" i="29"/>
  <c r="M6" i="29"/>
  <c r="E7" i="31" s="1"/>
  <c r="K6" i="29"/>
  <c r="E6" i="31" s="1"/>
  <c r="I6" i="29"/>
  <c r="E5" i="31" s="1"/>
  <c r="G6" i="29"/>
  <c r="E4" i="31" s="1"/>
  <c r="E6" i="29"/>
  <c r="E3" i="31" s="1"/>
  <c r="C6" i="29"/>
  <c r="BL5" i="29"/>
  <c r="BW4" i="29"/>
  <c r="BU4" i="29"/>
  <c r="BS4" i="29"/>
  <c r="BR4" i="29"/>
  <c r="BP4" i="29"/>
  <c r="BM4" i="29"/>
  <c r="BN4" i="29" s="1"/>
  <c r="BL4" i="29"/>
  <c r="BW3" i="29"/>
  <c r="BU3" i="29"/>
  <c r="BS3" i="29"/>
  <c r="BM3" i="29"/>
  <c r="BN3" i="29" s="1"/>
  <c r="BL3" i="29"/>
  <c r="BI3" i="29"/>
  <c r="D31" i="31" s="1"/>
  <c r="BG3" i="29"/>
  <c r="D30" i="31" s="1"/>
  <c r="BE3" i="29"/>
  <c r="D29" i="31" s="1"/>
  <c r="BC3" i="29"/>
  <c r="D28" i="31" s="1"/>
  <c r="BA3" i="29"/>
  <c r="D27" i="31" s="1"/>
  <c r="AY3" i="29"/>
  <c r="D26" i="31" s="1"/>
  <c r="AW3" i="29"/>
  <c r="D25" i="31" s="1"/>
  <c r="AU3" i="29"/>
  <c r="D24" i="31" s="1"/>
  <c r="AS3" i="29"/>
  <c r="D23" i="31" s="1"/>
  <c r="AQ3" i="29"/>
  <c r="D22" i="31" s="1"/>
  <c r="AO3" i="29"/>
  <c r="D21" i="31" s="1"/>
  <c r="AM3" i="29"/>
  <c r="D20" i="31" s="1"/>
  <c r="AK3" i="29"/>
  <c r="D19" i="31" s="1"/>
  <c r="AI3" i="29"/>
  <c r="D18" i="31" s="1"/>
  <c r="AG3" i="29"/>
  <c r="D17" i="31" s="1"/>
  <c r="AE3" i="29"/>
  <c r="D16" i="31" s="1"/>
  <c r="AC3" i="29"/>
  <c r="D15" i="31" s="1"/>
  <c r="AA3" i="29"/>
  <c r="D14" i="31" s="1"/>
  <c r="Y3" i="29"/>
  <c r="D13" i="31" s="1"/>
  <c r="W3" i="29"/>
  <c r="D12" i="31" s="1"/>
  <c r="U3" i="29"/>
  <c r="D11" i="31" s="1"/>
  <c r="S3" i="29"/>
  <c r="D10" i="31" s="1"/>
  <c r="Q3" i="29"/>
  <c r="D9" i="31" s="1"/>
  <c r="O3" i="29"/>
  <c r="D8" i="31" s="1"/>
  <c r="M3" i="29"/>
  <c r="D7" i="31" s="1"/>
  <c r="K3" i="29"/>
  <c r="D6" i="31" s="1"/>
  <c r="I3" i="29"/>
  <c r="G3" i="29"/>
  <c r="D4" i="31" s="1"/>
  <c r="E3" i="29"/>
  <c r="D3" i="31" s="1"/>
  <c r="C3" i="29"/>
  <c r="C31" i="28"/>
  <c r="T30" i="28"/>
  <c r="C30" i="28"/>
  <c r="C29" i="28"/>
  <c r="C28" i="28"/>
  <c r="C27" i="28"/>
  <c r="U26" i="28"/>
  <c r="L26" i="28"/>
  <c r="C26" i="28"/>
  <c r="W25" i="28"/>
  <c r="C25" i="28"/>
  <c r="C24" i="28"/>
  <c r="C23" i="28"/>
  <c r="U22" i="28"/>
  <c r="C22" i="28"/>
  <c r="C21" i="28"/>
  <c r="U20" i="28"/>
  <c r="C20" i="28"/>
  <c r="C19" i="28"/>
  <c r="Q18" i="28"/>
  <c r="L18" i="28"/>
  <c r="C18" i="28"/>
  <c r="U17" i="28"/>
  <c r="C17" i="28"/>
  <c r="C16" i="28"/>
  <c r="Q15" i="28"/>
  <c r="C15" i="28"/>
  <c r="T14" i="28"/>
  <c r="L14" i="28"/>
  <c r="C14" i="28"/>
  <c r="U13" i="28"/>
  <c r="C13" i="28"/>
  <c r="X12" i="28"/>
  <c r="K12" i="28"/>
  <c r="C12" i="28"/>
  <c r="C11" i="28"/>
  <c r="Q10" i="28"/>
  <c r="C10" i="28"/>
  <c r="X9" i="28"/>
  <c r="K9" i="28"/>
  <c r="C9" i="28"/>
  <c r="C8" i="28"/>
  <c r="W7" i="28"/>
  <c r="T7" i="28"/>
  <c r="C7" i="28"/>
  <c r="Q6" i="28"/>
  <c r="C6" i="28"/>
  <c r="X5" i="28"/>
  <c r="K5" i="28"/>
  <c r="C5" i="28"/>
  <c r="U4" i="28"/>
  <c r="C4" i="28"/>
  <c r="C3" i="28"/>
  <c r="Q2" i="28"/>
  <c r="C2" i="28"/>
  <c r="AO31" i="27"/>
  <c r="AN31" i="27"/>
  <c r="AL31" i="27"/>
  <c r="AK31" i="27"/>
  <c r="AI31" i="27"/>
  <c r="AH31" i="27"/>
  <c r="AF31" i="27"/>
  <c r="AE31" i="27"/>
  <c r="AD31" i="27"/>
  <c r="AC31" i="27"/>
  <c r="AB31" i="27"/>
  <c r="AA31" i="27"/>
  <c r="Z31" i="27"/>
  <c r="Y31" i="27"/>
  <c r="X31" i="27"/>
  <c r="W31" i="27"/>
  <c r="V31" i="27"/>
  <c r="U31" i="27"/>
  <c r="T31" i="27"/>
  <c r="S31" i="27"/>
  <c r="R31" i="27"/>
  <c r="Q31" i="27"/>
  <c r="P31" i="27"/>
  <c r="O31" i="27"/>
  <c r="N31" i="27"/>
  <c r="M31" i="27"/>
  <c r="J31" i="27"/>
  <c r="I31" i="27"/>
  <c r="H31" i="27"/>
  <c r="G31" i="27"/>
  <c r="F31" i="27"/>
  <c r="E31" i="27"/>
  <c r="D31" i="27"/>
  <c r="C31" i="27"/>
  <c r="AO30" i="27"/>
  <c r="AN30" i="27"/>
  <c r="AL30" i="27"/>
  <c r="AK30" i="27"/>
  <c r="AI30" i="27"/>
  <c r="AH30" i="27"/>
  <c r="AF30" i="27"/>
  <c r="AE30" i="27"/>
  <c r="AD30" i="27"/>
  <c r="AC30" i="27"/>
  <c r="AB30" i="27"/>
  <c r="AA30" i="27"/>
  <c r="Z30" i="27"/>
  <c r="Y30" i="27"/>
  <c r="X30" i="27"/>
  <c r="W30" i="27"/>
  <c r="V30" i="27"/>
  <c r="U30" i="27"/>
  <c r="T30" i="27"/>
  <c r="S30" i="27"/>
  <c r="R30" i="27"/>
  <c r="Q30" i="27"/>
  <c r="P30" i="27"/>
  <c r="O30" i="27"/>
  <c r="N30" i="27"/>
  <c r="M30" i="27"/>
  <c r="J30" i="27"/>
  <c r="I30" i="27"/>
  <c r="H30" i="27"/>
  <c r="G30" i="27"/>
  <c r="F30" i="27"/>
  <c r="E30" i="27"/>
  <c r="D30" i="27"/>
  <c r="C30" i="27"/>
  <c r="AO29" i="27"/>
  <c r="AN29" i="27"/>
  <c r="AL29" i="27"/>
  <c r="AK29" i="27"/>
  <c r="AI29" i="27"/>
  <c r="AH29" i="27"/>
  <c r="AF29" i="27"/>
  <c r="AE29" i="27"/>
  <c r="AD29" i="27"/>
  <c r="AC29" i="27"/>
  <c r="AB29" i="27"/>
  <c r="AA29" i="27"/>
  <c r="Z29" i="27"/>
  <c r="Y29" i="27"/>
  <c r="X29" i="27"/>
  <c r="W29" i="27"/>
  <c r="V29" i="27"/>
  <c r="U29" i="27"/>
  <c r="T29" i="27"/>
  <c r="S29" i="27"/>
  <c r="R29" i="27"/>
  <c r="Q29" i="27"/>
  <c r="P29" i="27"/>
  <c r="O29" i="27"/>
  <c r="N29" i="27"/>
  <c r="M29" i="27"/>
  <c r="J29" i="27"/>
  <c r="I29" i="27"/>
  <c r="H29" i="27"/>
  <c r="G29" i="27"/>
  <c r="F29" i="27"/>
  <c r="E29" i="27"/>
  <c r="D29" i="27"/>
  <c r="C29" i="27"/>
  <c r="AO28" i="27"/>
  <c r="AN28" i="27"/>
  <c r="AL28" i="27"/>
  <c r="AK28" i="27"/>
  <c r="AI28" i="27"/>
  <c r="AH28" i="27"/>
  <c r="AF28" i="27"/>
  <c r="AE28" i="27"/>
  <c r="AD28" i="27"/>
  <c r="AC28" i="27"/>
  <c r="AB28" i="27"/>
  <c r="AA28" i="27"/>
  <c r="Z28" i="27"/>
  <c r="Y28" i="27"/>
  <c r="X28" i="27"/>
  <c r="W28" i="27"/>
  <c r="V28" i="27"/>
  <c r="U28" i="27"/>
  <c r="T28" i="27"/>
  <c r="S28" i="27"/>
  <c r="R28" i="27"/>
  <c r="Q28" i="27"/>
  <c r="P28" i="27"/>
  <c r="O28" i="27"/>
  <c r="N28" i="27"/>
  <c r="M28" i="27"/>
  <c r="J28" i="27"/>
  <c r="I28" i="27"/>
  <c r="H28" i="27"/>
  <c r="G28" i="27"/>
  <c r="F28" i="27"/>
  <c r="E28" i="27"/>
  <c r="D28" i="27"/>
  <c r="C28" i="27"/>
  <c r="AO27" i="27"/>
  <c r="AN27" i="27"/>
  <c r="AL27" i="27"/>
  <c r="AK27" i="27"/>
  <c r="AI27" i="27"/>
  <c r="AH27" i="27"/>
  <c r="AF27" i="27"/>
  <c r="AE27" i="27"/>
  <c r="AD27" i="27"/>
  <c r="AC27" i="27"/>
  <c r="AB27" i="27"/>
  <c r="AA27" i="27"/>
  <c r="Z27" i="27"/>
  <c r="Y27" i="27"/>
  <c r="X27" i="27"/>
  <c r="W27" i="27"/>
  <c r="V27" i="27"/>
  <c r="U27" i="27"/>
  <c r="T27" i="27"/>
  <c r="S27" i="27"/>
  <c r="R27" i="27"/>
  <c r="Q27" i="27"/>
  <c r="P27" i="27"/>
  <c r="O27" i="27"/>
  <c r="N27" i="27"/>
  <c r="M27" i="27"/>
  <c r="J27" i="27"/>
  <c r="I27" i="27"/>
  <c r="H27" i="27"/>
  <c r="G27" i="27"/>
  <c r="F27" i="27"/>
  <c r="E27" i="27"/>
  <c r="D27" i="27"/>
  <c r="C27" i="27"/>
  <c r="AO26" i="27"/>
  <c r="AN26" i="27"/>
  <c r="AL26" i="27"/>
  <c r="AK26" i="27"/>
  <c r="AI26" i="27"/>
  <c r="AH26" i="27"/>
  <c r="AF26" i="27"/>
  <c r="AE26" i="27"/>
  <c r="AD26" i="27"/>
  <c r="AC26" i="27"/>
  <c r="AB26" i="27"/>
  <c r="AA26" i="27"/>
  <c r="Z26" i="27"/>
  <c r="Y26" i="27"/>
  <c r="X26" i="27"/>
  <c r="W26" i="27"/>
  <c r="V26" i="27"/>
  <c r="U26" i="27"/>
  <c r="T26" i="27"/>
  <c r="S26" i="27"/>
  <c r="R26" i="27"/>
  <c r="Q26" i="27"/>
  <c r="P26" i="27"/>
  <c r="O26" i="27"/>
  <c r="N26" i="27"/>
  <c r="M26" i="27"/>
  <c r="J26" i="27"/>
  <c r="I26" i="27"/>
  <c r="H26" i="27"/>
  <c r="G26" i="27"/>
  <c r="F26" i="27"/>
  <c r="E26" i="27"/>
  <c r="D26" i="27"/>
  <c r="C26" i="27"/>
  <c r="AO25" i="27"/>
  <c r="AN25" i="27"/>
  <c r="AL25" i="27"/>
  <c r="AK25" i="27"/>
  <c r="AI25" i="27"/>
  <c r="AH25" i="27"/>
  <c r="AF25" i="27"/>
  <c r="AE25" i="27"/>
  <c r="AD25" i="27"/>
  <c r="AC25" i="27"/>
  <c r="AB25" i="27"/>
  <c r="AA25" i="27"/>
  <c r="Z25" i="27"/>
  <c r="Y25" i="27"/>
  <c r="X25" i="27"/>
  <c r="W25" i="27"/>
  <c r="V25" i="27"/>
  <c r="U25" i="27"/>
  <c r="T25" i="27"/>
  <c r="S25" i="27"/>
  <c r="R25" i="27"/>
  <c r="Q25" i="27"/>
  <c r="P25" i="27"/>
  <c r="O25" i="27"/>
  <c r="N25" i="27"/>
  <c r="M25" i="27"/>
  <c r="J25" i="27"/>
  <c r="I25" i="27"/>
  <c r="H25" i="27"/>
  <c r="G25" i="27"/>
  <c r="F25" i="27"/>
  <c r="E25" i="27"/>
  <c r="D25" i="27"/>
  <c r="C25" i="27"/>
  <c r="AO24" i="27"/>
  <c r="AN24" i="27"/>
  <c r="AL24" i="27"/>
  <c r="AK24" i="27"/>
  <c r="AI24" i="27"/>
  <c r="AH24" i="27"/>
  <c r="AF24" i="27"/>
  <c r="AE24" i="27"/>
  <c r="AD24" i="27"/>
  <c r="AC24" i="27"/>
  <c r="AB24" i="27"/>
  <c r="AA24" i="27"/>
  <c r="Z24" i="27"/>
  <c r="Y24" i="27"/>
  <c r="X24" i="27"/>
  <c r="W24" i="27"/>
  <c r="V24" i="27"/>
  <c r="U24" i="27"/>
  <c r="T24" i="27"/>
  <c r="S24" i="27"/>
  <c r="R24" i="27"/>
  <c r="Q24" i="27"/>
  <c r="P24" i="27"/>
  <c r="O24" i="27"/>
  <c r="N24" i="27"/>
  <c r="M24" i="27"/>
  <c r="J24" i="27"/>
  <c r="I24" i="27"/>
  <c r="H24" i="27"/>
  <c r="G24" i="27"/>
  <c r="F24" i="27"/>
  <c r="E24" i="27"/>
  <c r="D24" i="27"/>
  <c r="C24" i="27"/>
  <c r="AO23" i="27"/>
  <c r="AN23" i="27"/>
  <c r="AL23" i="27"/>
  <c r="AK23" i="27"/>
  <c r="AI23" i="27"/>
  <c r="AH23" i="27"/>
  <c r="AF23" i="27"/>
  <c r="AE23" i="27"/>
  <c r="AD23" i="27"/>
  <c r="AC23" i="27"/>
  <c r="AB23" i="27"/>
  <c r="AA23" i="27"/>
  <c r="Z23" i="27"/>
  <c r="Y23" i="27"/>
  <c r="X23" i="27"/>
  <c r="W23" i="27"/>
  <c r="V23" i="27"/>
  <c r="U23" i="27"/>
  <c r="T23" i="27"/>
  <c r="S23" i="27"/>
  <c r="R23" i="27"/>
  <c r="Q23" i="27"/>
  <c r="P23" i="27"/>
  <c r="O23" i="27"/>
  <c r="N23" i="27"/>
  <c r="M23" i="27"/>
  <c r="J23" i="27"/>
  <c r="I23" i="27"/>
  <c r="H23" i="27"/>
  <c r="G23" i="27"/>
  <c r="F23" i="27"/>
  <c r="E23" i="27"/>
  <c r="D23" i="27"/>
  <c r="C23" i="27"/>
  <c r="AO22" i="27"/>
  <c r="AN22" i="27"/>
  <c r="AL22" i="27"/>
  <c r="AK22" i="27"/>
  <c r="AI22" i="27"/>
  <c r="AH22" i="27"/>
  <c r="AF22" i="27"/>
  <c r="AE22" i="27"/>
  <c r="AD22" i="27"/>
  <c r="AC22" i="27"/>
  <c r="AB22" i="27"/>
  <c r="AA22" i="27"/>
  <c r="Z22" i="27"/>
  <c r="Y22" i="27"/>
  <c r="X22" i="27"/>
  <c r="W22" i="27"/>
  <c r="V22" i="27"/>
  <c r="U22" i="27"/>
  <c r="T22" i="27"/>
  <c r="S22" i="27"/>
  <c r="R22" i="27"/>
  <c r="Q22" i="27"/>
  <c r="P22" i="27"/>
  <c r="O22" i="27"/>
  <c r="N22" i="27"/>
  <c r="M22" i="27"/>
  <c r="J22" i="27"/>
  <c r="I22" i="27"/>
  <c r="H22" i="27"/>
  <c r="G22" i="27"/>
  <c r="F22" i="27"/>
  <c r="E22" i="27"/>
  <c r="D22" i="27"/>
  <c r="C22" i="27"/>
  <c r="AO21" i="27"/>
  <c r="AN21" i="27"/>
  <c r="AL21" i="27"/>
  <c r="AK21" i="27"/>
  <c r="AI21" i="27"/>
  <c r="AH21" i="27"/>
  <c r="AF21" i="27"/>
  <c r="AE21" i="27"/>
  <c r="AD21" i="27"/>
  <c r="AC21" i="27"/>
  <c r="AB21" i="27"/>
  <c r="AA21" i="27"/>
  <c r="Z21" i="27"/>
  <c r="Y21" i="27"/>
  <c r="X21" i="27"/>
  <c r="W21" i="27"/>
  <c r="V21" i="27"/>
  <c r="U21" i="27"/>
  <c r="T21" i="27"/>
  <c r="S21" i="27"/>
  <c r="R21" i="27"/>
  <c r="Q21" i="27"/>
  <c r="P21" i="27"/>
  <c r="O21" i="27"/>
  <c r="N21" i="27"/>
  <c r="M21" i="27"/>
  <c r="J21" i="27"/>
  <c r="I21" i="27"/>
  <c r="H21" i="27"/>
  <c r="G21" i="27"/>
  <c r="F21" i="27"/>
  <c r="E21" i="27"/>
  <c r="D21" i="27"/>
  <c r="C21" i="27"/>
  <c r="AO20" i="27"/>
  <c r="AN20" i="27"/>
  <c r="AL20" i="27"/>
  <c r="AK20" i="27"/>
  <c r="AI20" i="27"/>
  <c r="AH20" i="27"/>
  <c r="AF20" i="27"/>
  <c r="AE20" i="27"/>
  <c r="AD20" i="27"/>
  <c r="AC20" i="27"/>
  <c r="AB20" i="27"/>
  <c r="AA20" i="27"/>
  <c r="Z20" i="27"/>
  <c r="Y20" i="27"/>
  <c r="X20" i="27"/>
  <c r="W20" i="27"/>
  <c r="V20" i="27"/>
  <c r="U20" i="27"/>
  <c r="T20" i="27"/>
  <c r="S20" i="27"/>
  <c r="R20" i="27"/>
  <c r="Q20" i="27"/>
  <c r="P20" i="27"/>
  <c r="O20" i="27"/>
  <c r="N20" i="27"/>
  <c r="M20" i="27"/>
  <c r="J20" i="27"/>
  <c r="I20" i="27"/>
  <c r="H20" i="27"/>
  <c r="G20" i="27"/>
  <c r="F20" i="27"/>
  <c r="E20" i="27"/>
  <c r="D20" i="27"/>
  <c r="C20" i="27"/>
  <c r="AO19" i="27"/>
  <c r="AN19" i="27"/>
  <c r="AL19" i="27"/>
  <c r="AK19" i="27"/>
  <c r="AI19" i="27"/>
  <c r="AH19" i="27"/>
  <c r="AF19" i="27"/>
  <c r="AE19" i="27"/>
  <c r="AD19" i="27"/>
  <c r="AC19" i="27"/>
  <c r="AB19" i="27"/>
  <c r="AA19" i="27"/>
  <c r="Z19" i="27"/>
  <c r="Y19" i="27"/>
  <c r="X19" i="27"/>
  <c r="W19" i="27"/>
  <c r="V19" i="27"/>
  <c r="U19" i="27"/>
  <c r="T19" i="27"/>
  <c r="S19" i="27"/>
  <c r="R19" i="27"/>
  <c r="Q19" i="27"/>
  <c r="P19" i="27"/>
  <c r="O19" i="27"/>
  <c r="N19" i="27"/>
  <c r="M19" i="27"/>
  <c r="J19" i="27"/>
  <c r="I19" i="27"/>
  <c r="H19" i="27"/>
  <c r="G19" i="27"/>
  <c r="F19" i="27"/>
  <c r="E19" i="27"/>
  <c r="D19" i="27"/>
  <c r="C19" i="27"/>
  <c r="AO18" i="27"/>
  <c r="AN18" i="27"/>
  <c r="AL18" i="27"/>
  <c r="AK18" i="27"/>
  <c r="AI18" i="27"/>
  <c r="AH18" i="27"/>
  <c r="AF18" i="27"/>
  <c r="AE18" i="27"/>
  <c r="AD18" i="27"/>
  <c r="AC18" i="27"/>
  <c r="AB18" i="27"/>
  <c r="AA18" i="27"/>
  <c r="Z18" i="27"/>
  <c r="Y18" i="27"/>
  <c r="X18" i="27"/>
  <c r="W18" i="27"/>
  <c r="V18" i="27"/>
  <c r="U18" i="27"/>
  <c r="T18" i="27"/>
  <c r="S18" i="27"/>
  <c r="R18" i="27"/>
  <c r="Q18" i="27"/>
  <c r="P18" i="27"/>
  <c r="O18" i="27"/>
  <c r="N18" i="27"/>
  <c r="M18" i="27"/>
  <c r="J18" i="27"/>
  <c r="I18" i="27"/>
  <c r="H18" i="27"/>
  <c r="G18" i="27"/>
  <c r="F18" i="27"/>
  <c r="E18" i="27"/>
  <c r="D18" i="27"/>
  <c r="C18" i="27"/>
  <c r="AO17" i="27"/>
  <c r="AN17" i="27"/>
  <c r="AL17" i="27"/>
  <c r="AK17" i="27"/>
  <c r="AI17" i="27"/>
  <c r="AH17" i="27"/>
  <c r="AF17" i="27"/>
  <c r="AE17" i="27"/>
  <c r="AD17" i="27"/>
  <c r="AC17" i="27"/>
  <c r="AB17" i="27"/>
  <c r="AA17" i="27"/>
  <c r="Z17" i="27"/>
  <c r="Y17" i="27"/>
  <c r="X17" i="27"/>
  <c r="W17" i="27"/>
  <c r="V17" i="27"/>
  <c r="U17" i="27"/>
  <c r="T17" i="27"/>
  <c r="S17" i="27"/>
  <c r="R17" i="27"/>
  <c r="Q17" i="27"/>
  <c r="P17" i="27"/>
  <c r="O17" i="27"/>
  <c r="N17" i="27"/>
  <c r="M17" i="27"/>
  <c r="J17" i="27"/>
  <c r="I17" i="27"/>
  <c r="H17" i="27"/>
  <c r="G17" i="27"/>
  <c r="F17" i="27"/>
  <c r="E17" i="27"/>
  <c r="D17" i="27"/>
  <c r="C17" i="27"/>
  <c r="AO16" i="27"/>
  <c r="AN16" i="27"/>
  <c r="AL16" i="27"/>
  <c r="AK16" i="27"/>
  <c r="AI16" i="27"/>
  <c r="AH16" i="27"/>
  <c r="AF16" i="27"/>
  <c r="AE16" i="27"/>
  <c r="AD16" i="27"/>
  <c r="AC16" i="27"/>
  <c r="AB16" i="27"/>
  <c r="AA16" i="27"/>
  <c r="Z16" i="27"/>
  <c r="Y16" i="27"/>
  <c r="X16" i="27"/>
  <c r="W16" i="27"/>
  <c r="V16" i="27"/>
  <c r="U16" i="27"/>
  <c r="T16" i="27"/>
  <c r="S16" i="27"/>
  <c r="R16" i="27"/>
  <c r="Q16" i="27"/>
  <c r="P16" i="27"/>
  <c r="O16" i="27"/>
  <c r="N16" i="27"/>
  <c r="M16" i="27"/>
  <c r="J16" i="27"/>
  <c r="I16" i="27"/>
  <c r="H16" i="27"/>
  <c r="G16" i="27"/>
  <c r="F16" i="27"/>
  <c r="E16" i="27"/>
  <c r="D16" i="27"/>
  <c r="C16" i="27"/>
  <c r="AO15" i="27"/>
  <c r="AN15" i="27"/>
  <c r="AL15" i="27"/>
  <c r="AK15" i="27"/>
  <c r="AI15" i="27"/>
  <c r="AH15" i="27"/>
  <c r="AF15" i="27"/>
  <c r="AE15" i="27"/>
  <c r="AD15" i="27"/>
  <c r="AC15" i="27"/>
  <c r="AB15" i="27"/>
  <c r="AA15" i="27"/>
  <c r="Z15" i="27"/>
  <c r="Y15" i="27"/>
  <c r="X15" i="27"/>
  <c r="W15" i="27"/>
  <c r="V15" i="27"/>
  <c r="U15" i="27"/>
  <c r="T15" i="27"/>
  <c r="S15" i="27"/>
  <c r="R15" i="27"/>
  <c r="Q15" i="27"/>
  <c r="P15" i="27"/>
  <c r="O15" i="27"/>
  <c r="N15" i="27"/>
  <c r="M15" i="27"/>
  <c r="J15" i="27"/>
  <c r="I15" i="27"/>
  <c r="H15" i="27"/>
  <c r="G15" i="27"/>
  <c r="F15" i="27"/>
  <c r="E15" i="27"/>
  <c r="D15" i="27"/>
  <c r="C15" i="27"/>
  <c r="AO14" i="27"/>
  <c r="AN14" i="27"/>
  <c r="AL14" i="27"/>
  <c r="AK14" i="27"/>
  <c r="AI14" i="27"/>
  <c r="AH14" i="27"/>
  <c r="AF14" i="27"/>
  <c r="AE14" i="27"/>
  <c r="AD14" i="27"/>
  <c r="AC14" i="27"/>
  <c r="AB14" i="27"/>
  <c r="AA14" i="27"/>
  <c r="Z14" i="27"/>
  <c r="Y14" i="27"/>
  <c r="X14" i="27"/>
  <c r="W14" i="27"/>
  <c r="V14" i="27"/>
  <c r="U14" i="27"/>
  <c r="T14" i="27"/>
  <c r="S14" i="27"/>
  <c r="R14" i="27"/>
  <c r="Q14" i="27"/>
  <c r="P14" i="27"/>
  <c r="O14" i="27"/>
  <c r="N14" i="27"/>
  <c r="M14" i="27"/>
  <c r="J14" i="27"/>
  <c r="I14" i="27"/>
  <c r="H14" i="27"/>
  <c r="G14" i="27"/>
  <c r="F14" i="27"/>
  <c r="E14" i="27"/>
  <c r="D14" i="27"/>
  <c r="C14" i="27"/>
  <c r="AO13" i="27"/>
  <c r="AN13" i="27"/>
  <c r="AL13" i="27"/>
  <c r="AK13" i="27"/>
  <c r="AI13" i="27"/>
  <c r="AH13" i="27"/>
  <c r="AF13" i="27"/>
  <c r="AE13" i="27"/>
  <c r="AD13" i="27"/>
  <c r="AC13" i="27"/>
  <c r="AB13" i="27"/>
  <c r="AA13" i="27"/>
  <c r="Z13" i="27"/>
  <c r="Y13" i="27"/>
  <c r="X13" i="27"/>
  <c r="W13" i="27"/>
  <c r="V13" i="27"/>
  <c r="U13" i="27"/>
  <c r="T13" i="27"/>
  <c r="S13" i="27"/>
  <c r="R13" i="27"/>
  <c r="Q13" i="27"/>
  <c r="P13" i="27"/>
  <c r="O13" i="27"/>
  <c r="N13" i="27"/>
  <c r="M13" i="27"/>
  <c r="J13" i="27"/>
  <c r="I13" i="27"/>
  <c r="H13" i="27"/>
  <c r="G13" i="27"/>
  <c r="F13" i="27"/>
  <c r="E13" i="27"/>
  <c r="D13" i="27"/>
  <c r="C13" i="27"/>
  <c r="AO12" i="27"/>
  <c r="AN12" i="27"/>
  <c r="AL12" i="27"/>
  <c r="AK12" i="27"/>
  <c r="AI12" i="27"/>
  <c r="AH12" i="27"/>
  <c r="AF12" i="27"/>
  <c r="AE12" i="27"/>
  <c r="AD12" i="27"/>
  <c r="AC12" i="27"/>
  <c r="AB12" i="27"/>
  <c r="AA12" i="27"/>
  <c r="Z12" i="27"/>
  <c r="Y12" i="27"/>
  <c r="X12" i="27"/>
  <c r="W12" i="27"/>
  <c r="V12" i="27"/>
  <c r="U12" i="27"/>
  <c r="T12" i="27"/>
  <c r="S12" i="27"/>
  <c r="R12" i="27"/>
  <c r="Q12" i="27"/>
  <c r="P12" i="27"/>
  <c r="O12" i="27"/>
  <c r="N12" i="27"/>
  <c r="M12" i="27"/>
  <c r="J12" i="27"/>
  <c r="I12" i="27"/>
  <c r="H12" i="27"/>
  <c r="G12" i="27"/>
  <c r="F12" i="27"/>
  <c r="E12" i="27"/>
  <c r="D12" i="27"/>
  <c r="C12" i="27"/>
  <c r="AO11" i="27"/>
  <c r="AN11" i="27"/>
  <c r="AL11" i="27"/>
  <c r="AK11" i="27"/>
  <c r="AI11" i="27"/>
  <c r="AH11" i="27"/>
  <c r="AF11" i="27"/>
  <c r="AE11" i="27"/>
  <c r="AD11" i="27"/>
  <c r="AC11" i="27"/>
  <c r="AB11" i="27"/>
  <c r="AA11" i="27"/>
  <c r="Z11" i="27"/>
  <c r="Y11" i="27"/>
  <c r="X11" i="27"/>
  <c r="W11" i="27"/>
  <c r="V11" i="27"/>
  <c r="U11" i="27"/>
  <c r="T11" i="27"/>
  <c r="S11" i="27"/>
  <c r="R11" i="27"/>
  <c r="Q11" i="27"/>
  <c r="P11" i="27"/>
  <c r="O11" i="27"/>
  <c r="N11" i="27"/>
  <c r="M11" i="27"/>
  <c r="J11" i="27"/>
  <c r="I11" i="27"/>
  <c r="H11" i="27"/>
  <c r="G11" i="27"/>
  <c r="F11" i="27"/>
  <c r="E11" i="27"/>
  <c r="D11" i="27"/>
  <c r="C11" i="27"/>
  <c r="AO10" i="27"/>
  <c r="AN10" i="27"/>
  <c r="AL10" i="27"/>
  <c r="AK10" i="27"/>
  <c r="AI10" i="27"/>
  <c r="AH10" i="27"/>
  <c r="AF10" i="27"/>
  <c r="AE10" i="27"/>
  <c r="AD10" i="27"/>
  <c r="AC10" i="27"/>
  <c r="AB10" i="27"/>
  <c r="AA10" i="27"/>
  <c r="Z10" i="27"/>
  <c r="Y10" i="27"/>
  <c r="X10" i="27"/>
  <c r="W10" i="27"/>
  <c r="V10" i="27"/>
  <c r="U10" i="27"/>
  <c r="T10" i="27"/>
  <c r="S10" i="27"/>
  <c r="R10" i="27"/>
  <c r="Q10" i="27"/>
  <c r="P10" i="27"/>
  <c r="O10" i="27"/>
  <c r="N10" i="27"/>
  <c r="M10" i="27"/>
  <c r="J10" i="27"/>
  <c r="I10" i="27"/>
  <c r="H10" i="27"/>
  <c r="G10" i="27"/>
  <c r="F10" i="27"/>
  <c r="E10" i="27"/>
  <c r="D10" i="27"/>
  <c r="C10" i="27"/>
  <c r="AO9" i="27"/>
  <c r="AN9" i="27"/>
  <c r="AL9" i="27"/>
  <c r="AK9" i="27"/>
  <c r="AI9" i="27"/>
  <c r="AH9" i="27"/>
  <c r="AF9" i="27"/>
  <c r="AE9" i="27"/>
  <c r="AD9" i="27"/>
  <c r="AC9" i="27"/>
  <c r="AB9" i="27"/>
  <c r="AA9" i="27"/>
  <c r="Z9" i="27"/>
  <c r="Y9" i="27"/>
  <c r="X9" i="27"/>
  <c r="W9" i="27"/>
  <c r="V9" i="27"/>
  <c r="U9" i="27"/>
  <c r="T9" i="27"/>
  <c r="S9" i="27"/>
  <c r="R9" i="27"/>
  <c r="Q9" i="27"/>
  <c r="P9" i="27"/>
  <c r="O9" i="27"/>
  <c r="N9" i="27"/>
  <c r="M9" i="27"/>
  <c r="J9" i="27"/>
  <c r="I9" i="27"/>
  <c r="H9" i="27"/>
  <c r="G9" i="27"/>
  <c r="F9" i="27"/>
  <c r="E9" i="27"/>
  <c r="D9" i="27"/>
  <c r="C9" i="27"/>
  <c r="AO8" i="27"/>
  <c r="AN8" i="27"/>
  <c r="AL8" i="27"/>
  <c r="AK8" i="27"/>
  <c r="AI8" i="27"/>
  <c r="AH8" i="27"/>
  <c r="AF8" i="27"/>
  <c r="AE8" i="27"/>
  <c r="AD8" i="27"/>
  <c r="AC8" i="27"/>
  <c r="AB8" i="27"/>
  <c r="AA8" i="27"/>
  <c r="Z8" i="27"/>
  <c r="Y8" i="27"/>
  <c r="X8" i="27"/>
  <c r="W8" i="27"/>
  <c r="V8" i="27"/>
  <c r="U8" i="27"/>
  <c r="T8" i="27"/>
  <c r="S8" i="27"/>
  <c r="R8" i="27"/>
  <c r="Q8" i="27"/>
  <c r="P8" i="27"/>
  <c r="O8" i="27"/>
  <c r="N8" i="27"/>
  <c r="M8" i="27"/>
  <c r="J8" i="27"/>
  <c r="I8" i="27"/>
  <c r="H8" i="27"/>
  <c r="G8" i="27"/>
  <c r="F8" i="27"/>
  <c r="E8" i="27"/>
  <c r="D8" i="27"/>
  <c r="C8" i="27"/>
  <c r="AO7" i="27"/>
  <c r="AN7" i="27"/>
  <c r="AL7" i="27"/>
  <c r="AK7" i="27"/>
  <c r="AI7" i="27"/>
  <c r="AH7" i="27"/>
  <c r="AF7" i="27"/>
  <c r="AE7" i="27"/>
  <c r="AD7" i="27"/>
  <c r="AC7" i="27"/>
  <c r="AB7" i="27"/>
  <c r="AA7" i="27"/>
  <c r="Z7" i="27"/>
  <c r="Y7" i="27"/>
  <c r="X7" i="27"/>
  <c r="W7" i="27"/>
  <c r="V7" i="27"/>
  <c r="U7" i="27"/>
  <c r="T7" i="27"/>
  <c r="S7" i="27"/>
  <c r="R7" i="27"/>
  <c r="Q7" i="27"/>
  <c r="P7" i="27"/>
  <c r="O7" i="27"/>
  <c r="N7" i="27"/>
  <c r="M7" i="27"/>
  <c r="J7" i="27"/>
  <c r="I7" i="27"/>
  <c r="H7" i="27"/>
  <c r="G7" i="27"/>
  <c r="F7" i="27"/>
  <c r="E7" i="27"/>
  <c r="D7" i="27"/>
  <c r="C7" i="27"/>
  <c r="AO6" i="27"/>
  <c r="AN6" i="27"/>
  <c r="AL6" i="27"/>
  <c r="AK6" i="27"/>
  <c r="AI6" i="27"/>
  <c r="AH6" i="27"/>
  <c r="AF6" i="27"/>
  <c r="AE6" i="27"/>
  <c r="AD6" i="27"/>
  <c r="AC6" i="27"/>
  <c r="AB6" i="27"/>
  <c r="AA6" i="27"/>
  <c r="Z6" i="27"/>
  <c r="Y6" i="27"/>
  <c r="X6" i="27"/>
  <c r="W6" i="27"/>
  <c r="V6" i="27"/>
  <c r="U6" i="27"/>
  <c r="T6" i="27"/>
  <c r="S6" i="27"/>
  <c r="R6" i="27"/>
  <c r="Q6" i="27"/>
  <c r="P6" i="27"/>
  <c r="O6" i="27"/>
  <c r="N6" i="27"/>
  <c r="M6" i="27"/>
  <c r="J6" i="27"/>
  <c r="I6" i="27"/>
  <c r="H6" i="27"/>
  <c r="G6" i="27"/>
  <c r="F6" i="27"/>
  <c r="E6" i="27"/>
  <c r="D6" i="27"/>
  <c r="C6" i="27"/>
  <c r="AO5" i="27"/>
  <c r="AN5" i="27"/>
  <c r="AL5" i="27"/>
  <c r="AK5" i="27"/>
  <c r="AI5" i="27"/>
  <c r="AH5" i="27"/>
  <c r="AF5" i="27"/>
  <c r="AE5" i="27"/>
  <c r="AD5" i="27"/>
  <c r="AC5" i="27"/>
  <c r="AB5" i="27"/>
  <c r="AA5" i="27"/>
  <c r="Z5" i="27"/>
  <c r="Y5" i="27"/>
  <c r="X5" i="27"/>
  <c r="W5" i="27"/>
  <c r="V5" i="27"/>
  <c r="U5" i="27"/>
  <c r="T5" i="27"/>
  <c r="S5" i="27"/>
  <c r="R5" i="27"/>
  <c r="Q5" i="27"/>
  <c r="P5" i="27"/>
  <c r="O5" i="27"/>
  <c r="N5" i="27"/>
  <c r="M5" i="27"/>
  <c r="J5" i="27"/>
  <c r="I5" i="27"/>
  <c r="H5" i="27"/>
  <c r="G5" i="27"/>
  <c r="F5" i="27"/>
  <c r="E5" i="27"/>
  <c r="D5" i="27"/>
  <c r="C5" i="27"/>
  <c r="AO4" i="27"/>
  <c r="AN4" i="27"/>
  <c r="AL4" i="27"/>
  <c r="AK4" i="27"/>
  <c r="AI4" i="27"/>
  <c r="AH4" i="27"/>
  <c r="AF4" i="27"/>
  <c r="AE4" i="27"/>
  <c r="AD4" i="27"/>
  <c r="AC4" i="27"/>
  <c r="AB4" i="27"/>
  <c r="AA4" i="27"/>
  <c r="Z4" i="27"/>
  <c r="Y4" i="27"/>
  <c r="X4" i="27"/>
  <c r="W4" i="27"/>
  <c r="V4" i="27"/>
  <c r="U4" i="27"/>
  <c r="T4" i="27"/>
  <c r="S4" i="27"/>
  <c r="R4" i="27"/>
  <c r="Q4" i="27"/>
  <c r="P4" i="27"/>
  <c r="O4" i="27"/>
  <c r="N4" i="27"/>
  <c r="M4" i="27"/>
  <c r="J4" i="27"/>
  <c r="I4" i="27"/>
  <c r="H4" i="27"/>
  <c r="G4" i="27"/>
  <c r="F4" i="27"/>
  <c r="E4" i="27"/>
  <c r="D4" i="27"/>
  <c r="C4" i="27"/>
  <c r="AO3" i="27"/>
  <c r="AN3" i="27"/>
  <c r="AL3" i="27"/>
  <c r="AK3" i="27"/>
  <c r="AI3" i="27"/>
  <c r="AH3" i="27"/>
  <c r="AF3" i="27"/>
  <c r="AE3" i="27"/>
  <c r="AD3" i="27"/>
  <c r="AC3" i="27"/>
  <c r="AB3" i="27"/>
  <c r="AA3" i="27"/>
  <c r="Z3" i="27"/>
  <c r="Y3" i="27"/>
  <c r="X3" i="27"/>
  <c r="W3" i="27"/>
  <c r="V3" i="27"/>
  <c r="U3" i="27"/>
  <c r="T3" i="27"/>
  <c r="S3" i="27"/>
  <c r="R3" i="27"/>
  <c r="Q3" i="27"/>
  <c r="P3" i="27"/>
  <c r="O3" i="27"/>
  <c r="N3" i="27"/>
  <c r="M3" i="27"/>
  <c r="J3" i="27"/>
  <c r="I3" i="27"/>
  <c r="H3" i="27"/>
  <c r="G3" i="27"/>
  <c r="F3" i="27"/>
  <c r="E3" i="27"/>
  <c r="D3" i="27"/>
  <c r="C3" i="27"/>
  <c r="AO2" i="27"/>
  <c r="AN2" i="27"/>
  <c r="AL2" i="27"/>
  <c r="AK2" i="27"/>
  <c r="AI2" i="27"/>
  <c r="AH2" i="27"/>
  <c r="AF2" i="27"/>
  <c r="AE2" i="27"/>
  <c r="AD2" i="27"/>
  <c r="AC2" i="27"/>
  <c r="AB2" i="27"/>
  <c r="AA2" i="27"/>
  <c r="Z2" i="27"/>
  <c r="Y2" i="27"/>
  <c r="X2" i="27"/>
  <c r="W2" i="27"/>
  <c r="V2" i="27"/>
  <c r="U2" i="27"/>
  <c r="T2" i="27"/>
  <c r="S2" i="27"/>
  <c r="R2" i="27"/>
  <c r="Q2" i="27"/>
  <c r="P2" i="27"/>
  <c r="O2" i="27"/>
  <c r="N2" i="27"/>
  <c r="M2" i="27"/>
  <c r="J2" i="27"/>
  <c r="I2" i="27"/>
  <c r="H2" i="27"/>
  <c r="G2" i="27"/>
  <c r="F2" i="27"/>
  <c r="E2" i="27"/>
  <c r="D2" i="27"/>
  <c r="C2" i="27"/>
  <c r="B20" i="27"/>
  <c r="B2" i="27"/>
  <c r="B4" i="28" s="1"/>
  <c r="A2" i="27"/>
  <c r="A23" i="28" s="1"/>
  <c r="BS41" i="26"/>
  <c r="BL41" i="26"/>
  <c r="BR39" i="26"/>
  <c r="BP39" i="26"/>
  <c r="BH39" i="26"/>
  <c r="AP31" i="27" s="1"/>
  <c r="BF39" i="26"/>
  <c r="AP30" i="27" s="1"/>
  <c r="BD39" i="26"/>
  <c r="AP29" i="27" s="1"/>
  <c r="BB39" i="26"/>
  <c r="AP28" i="27" s="1"/>
  <c r="AZ39" i="26"/>
  <c r="AP27" i="27" s="1"/>
  <c r="AX39" i="26"/>
  <c r="AP26" i="27" s="1"/>
  <c r="AV39" i="26"/>
  <c r="AP25" i="27" s="1"/>
  <c r="AT39" i="26"/>
  <c r="AP24" i="27" s="1"/>
  <c r="AR39" i="26"/>
  <c r="AP23" i="27" s="1"/>
  <c r="AP39" i="26"/>
  <c r="AP22" i="27" s="1"/>
  <c r="AN39" i="26"/>
  <c r="AP21" i="27" s="1"/>
  <c r="AL39" i="26"/>
  <c r="AP20" i="27" s="1"/>
  <c r="AJ39" i="26"/>
  <c r="AP19" i="27" s="1"/>
  <c r="AH39" i="26"/>
  <c r="AP18" i="27" s="1"/>
  <c r="AF39" i="26"/>
  <c r="AP17" i="27" s="1"/>
  <c r="AD39" i="26"/>
  <c r="AP16" i="27" s="1"/>
  <c r="AB39" i="26"/>
  <c r="AP15" i="27" s="1"/>
  <c r="Z39" i="26"/>
  <c r="AP14" i="27" s="1"/>
  <c r="X39" i="26"/>
  <c r="AP13" i="27" s="1"/>
  <c r="V39" i="26"/>
  <c r="AP12" i="27" s="1"/>
  <c r="T39" i="26"/>
  <c r="AP11" i="27" s="1"/>
  <c r="R39" i="26"/>
  <c r="AP10" i="27" s="1"/>
  <c r="P39" i="26"/>
  <c r="AP9" i="27" s="1"/>
  <c r="N39" i="26"/>
  <c r="AP8" i="27" s="1"/>
  <c r="L39" i="26"/>
  <c r="AP7" i="27" s="1"/>
  <c r="J39" i="26"/>
  <c r="AP6" i="27" s="1"/>
  <c r="H39" i="26"/>
  <c r="AP5" i="27" s="1"/>
  <c r="F39" i="26"/>
  <c r="AP4" i="27" s="1"/>
  <c r="D39" i="26"/>
  <c r="AP3" i="27" s="1"/>
  <c r="B39" i="26"/>
  <c r="BW38" i="26"/>
  <c r="BU38" i="26"/>
  <c r="BS38" i="26"/>
  <c r="BM38" i="26"/>
  <c r="BN38" i="26" s="1"/>
  <c r="BL38" i="26"/>
  <c r="BI38" i="26"/>
  <c r="AH31" i="28" s="1"/>
  <c r="BG38" i="26"/>
  <c r="AH30" i="28" s="1"/>
  <c r="BE38" i="26"/>
  <c r="AH29" i="28" s="1"/>
  <c r="BC38" i="26"/>
  <c r="AH28" i="28" s="1"/>
  <c r="BA38" i="26"/>
  <c r="AH27" i="28" s="1"/>
  <c r="AY38" i="26"/>
  <c r="AH26" i="28" s="1"/>
  <c r="AW38" i="26"/>
  <c r="AH25" i="28" s="1"/>
  <c r="AU38" i="26"/>
  <c r="AH24" i="28" s="1"/>
  <c r="AS38" i="26"/>
  <c r="AH23" i="28" s="1"/>
  <c r="AQ38" i="26"/>
  <c r="AH22" i="28" s="1"/>
  <c r="AO38" i="26"/>
  <c r="AH21" i="28" s="1"/>
  <c r="AM38" i="26"/>
  <c r="AH20" i="28" s="1"/>
  <c r="AK38" i="26"/>
  <c r="AH19" i="28" s="1"/>
  <c r="AI38" i="26"/>
  <c r="AH18" i="28" s="1"/>
  <c r="AG38" i="26"/>
  <c r="AH17" i="28" s="1"/>
  <c r="AE38" i="26"/>
  <c r="AH16" i="28" s="1"/>
  <c r="AC38" i="26"/>
  <c r="AH15" i="28" s="1"/>
  <c r="AA38" i="26"/>
  <c r="AH14" i="28" s="1"/>
  <c r="Y38" i="26"/>
  <c r="AH13" i="28" s="1"/>
  <c r="W38" i="26"/>
  <c r="AH12" i="28" s="1"/>
  <c r="U38" i="26"/>
  <c r="AH11" i="28" s="1"/>
  <c r="S38" i="26"/>
  <c r="AH10" i="28" s="1"/>
  <c r="Q38" i="26"/>
  <c r="AH9" i="28" s="1"/>
  <c r="O38" i="26"/>
  <c r="AH8" i="28" s="1"/>
  <c r="M38" i="26"/>
  <c r="AH7" i="28" s="1"/>
  <c r="K38" i="26"/>
  <c r="AH6" i="28" s="1"/>
  <c r="I38" i="26"/>
  <c r="AH5" i="28" s="1"/>
  <c r="G38" i="26"/>
  <c r="AH4" i="28" s="1"/>
  <c r="E38" i="26"/>
  <c r="AH3" i="28" s="1"/>
  <c r="C38" i="26"/>
  <c r="BX38" i="26" s="1"/>
  <c r="BW37" i="26"/>
  <c r="BU37" i="26"/>
  <c r="BS37" i="26"/>
  <c r="BM37" i="26"/>
  <c r="BN37" i="26" s="1"/>
  <c r="BL37" i="26"/>
  <c r="BI37" i="26"/>
  <c r="AG31" i="28" s="1"/>
  <c r="BG37" i="26"/>
  <c r="AG30" i="28" s="1"/>
  <c r="BE37" i="26"/>
  <c r="AG29" i="28" s="1"/>
  <c r="BC37" i="26"/>
  <c r="AG28" i="28" s="1"/>
  <c r="BA37" i="26"/>
  <c r="AG27" i="28" s="1"/>
  <c r="AY37" i="26"/>
  <c r="AG26" i="28" s="1"/>
  <c r="AW37" i="26"/>
  <c r="AG25" i="28" s="1"/>
  <c r="AU37" i="26"/>
  <c r="AG24" i="28" s="1"/>
  <c r="AS37" i="26"/>
  <c r="AG23" i="28" s="1"/>
  <c r="AQ37" i="26"/>
  <c r="AG22" i="28" s="1"/>
  <c r="AO37" i="26"/>
  <c r="AG21" i="28" s="1"/>
  <c r="AM37" i="26"/>
  <c r="AG20" i="28" s="1"/>
  <c r="AK37" i="26"/>
  <c r="AG19" i="28" s="1"/>
  <c r="AI37" i="26"/>
  <c r="AG18" i="28" s="1"/>
  <c r="AG37" i="26"/>
  <c r="AG17" i="28" s="1"/>
  <c r="AE37" i="26"/>
  <c r="AG16" i="28" s="1"/>
  <c r="AC37" i="26"/>
  <c r="AG15" i="28" s="1"/>
  <c r="AA37" i="26"/>
  <c r="AG14" i="28" s="1"/>
  <c r="Y37" i="26"/>
  <c r="AG13" i="28" s="1"/>
  <c r="W37" i="26"/>
  <c r="AG12" i="28" s="1"/>
  <c r="U37" i="26"/>
  <c r="AG11" i="28" s="1"/>
  <c r="S37" i="26"/>
  <c r="AG10" i="28" s="1"/>
  <c r="Q37" i="26"/>
  <c r="AG9" i="28" s="1"/>
  <c r="O37" i="26"/>
  <c r="AG8" i="28" s="1"/>
  <c r="M37" i="26"/>
  <c r="AG7" i="28" s="1"/>
  <c r="K37" i="26"/>
  <c r="AG6" i="28" s="1"/>
  <c r="I37" i="26"/>
  <c r="AG5" i="28" s="1"/>
  <c r="G37" i="26"/>
  <c r="AG4" i="28" s="1"/>
  <c r="E37" i="26"/>
  <c r="AG3" i="28" s="1"/>
  <c r="C37" i="26"/>
  <c r="AG2" i="28" s="1"/>
  <c r="BL36" i="26"/>
  <c r="BR35" i="26"/>
  <c r="BP35" i="26"/>
  <c r="BH35" i="26"/>
  <c r="AM31" i="27" s="1"/>
  <c r="BF35" i="26"/>
  <c r="AM30" i="27" s="1"/>
  <c r="BD35" i="26"/>
  <c r="AM29" i="27" s="1"/>
  <c r="BB35" i="26"/>
  <c r="AM28" i="27" s="1"/>
  <c r="AZ35" i="26"/>
  <c r="AM27" i="27" s="1"/>
  <c r="AX35" i="26"/>
  <c r="AM26" i="27" s="1"/>
  <c r="AV35" i="26"/>
  <c r="AM25" i="27" s="1"/>
  <c r="AT35" i="26"/>
  <c r="AM24" i="27" s="1"/>
  <c r="AR35" i="26"/>
  <c r="AM23" i="27" s="1"/>
  <c r="AP35" i="26"/>
  <c r="AM22" i="27" s="1"/>
  <c r="AN35" i="26"/>
  <c r="AM21" i="27" s="1"/>
  <c r="AL35" i="26"/>
  <c r="AM20" i="27" s="1"/>
  <c r="AJ35" i="26"/>
  <c r="AM19" i="27" s="1"/>
  <c r="AH35" i="26"/>
  <c r="AM18" i="27" s="1"/>
  <c r="AF35" i="26"/>
  <c r="AM17" i="27" s="1"/>
  <c r="AD35" i="26"/>
  <c r="AM16" i="27" s="1"/>
  <c r="AB35" i="26"/>
  <c r="AM15" i="27" s="1"/>
  <c r="Z35" i="26"/>
  <c r="AM14" i="27" s="1"/>
  <c r="X35" i="26"/>
  <c r="AM13" i="27" s="1"/>
  <c r="V35" i="26"/>
  <c r="AM12" i="27" s="1"/>
  <c r="T35" i="26"/>
  <c r="AM11" i="27" s="1"/>
  <c r="R35" i="26"/>
  <c r="AM10" i="27" s="1"/>
  <c r="P35" i="26"/>
  <c r="AM9" i="27" s="1"/>
  <c r="N35" i="26"/>
  <c r="AM8" i="27" s="1"/>
  <c r="L35" i="26"/>
  <c r="AM7" i="27" s="1"/>
  <c r="J35" i="26"/>
  <c r="AM6" i="27" s="1"/>
  <c r="H35" i="26"/>
  <c r="AM5" i="27" s="1"/>
  <c r="F35" i="26"/>
  <c r="AM4" i="27" s="1"/>
  <c r="D35" i="26"/>
  <c r="AM3" i="27" s="1"/>
  <c r="B35" i="26"/>
  <c r="BW34" i="26"/>
  <c r="BU34" i="26"/>
  <c r="BS34" i="26"/>
  <c r="BM34" i="26"/>
  <c r="BN34" i="26" s="1"/>
  <c r="BL34" i="26"/>
  <c r="BI34" i="26"/>
  <c r="AF31" i="28" s="1"/>
  <c r="BG34" i="26"/>
  <c r="AF30" i="28" s="1"/>
  <c r="BE34" i="26"/>
  <c r="AF29" i="28" s="1"/>
  <c r="BC34" i="26"/>
  <c r="AF28" i="28" s="1"/>
  <c r="BA34" i="26"/>
  <c r="AF27" i="28" s="1"/>
  <c r="AY34" i="26"/>
  <c r="AF26" i="28" s="1"/>
  <c r="AW34" i="26"/>
  <c r="AF25" i="28" s="1"/>
  <c r="AU34" i="26"/>
  <c r="AF24" i="28" s="1"/>
  <c r="AS34" i="26"/>
  <c r="AF23" i="28" s="1"/>
  <c r="AQ34" i="26"/>
  <c r="AF22" i="28" s="1"/>
  <c r="AO34" i="26"/>
  <c r="AF21" i="28" s="1"/>
  <c r="AM34" i="26"/>
  <c r="AF20" i="28" s="1"/>
  <c r="AK34" i="26"/>
  <c r="AF19" i="28" s="1"/>
  <c r="AI34" i="26"/>
  <c r="AF18" i="28" s="1"/>
  <c r="AG34" i="26"/>
  <c r="AF17" i="28" s="1"/>
  <c r="AE34" i="26"/>
  <c r="AF16" i="28" s="1"/>
  <c r="AC34" i="26"/>
  <c r="AF15" i="28" s="1"/>
  <c r="AA34" i="26"/>
  <c r="AF14" i="28" s="1"/>
  <c r="Y34" i="26"/>
  <c r="AF13" i="28" s="1"/>
  <c r="W34" i="26"/>
  <c r="AF12" i="28" s="1"/>
  <c r="U34" i="26"/>
  <c r="AF11" i="28" s="1"/>
  <c r="S34" i="26"/>
  <c r="AF10" i="28" s="1"/>
  <c r="Q34" i="26"/>
  <c r="AF9" i="28" s="1"/>
  <c r="O34" i="26"/>
  <c r="AF8" i="28" s="1"/>
  <c r="M34" i="26"/>
  <c r="AF7" i="28" s="1"/>
  <c r="K34" i="26"/>
  <c r="I34" i="26"/>
  <c r="AF5" i="28" s="1"/>
  <c r="G34" i="26"/>
  <c r="AF4" i="28" s="1"/>
  <c r="E34" i="26"/>
  <c r="AF3" i="28" s="1"/>
  <c r="C34" i="26"/>
  <c r="AF2" i="28" s="1"/>
  <c r="BW33" i="26"/>
  <c r="BU33" i="26"/>
  <c r="BS33" i="26"/>
  <c r="BM33" i="26"/>
  <c r="BN33" i="26" s="1"/>
  <c r="BL33" i="26"/>
  <c r="BI33" i="26"/>
  <c r="AE31" i="28" s="1"/>
  <c r="BG33" i="26"/>
  <c r="AE30" i="28" s="1"/>
  <c r="BE33" i="26"/>
  <c r="AE29" i="28" s="1"/>
  <c r="BC33" i="26"/>
  <c r="AE28" i="28" s="1"/>
  <c r="BA33" i="26"/>
  <c r="AE27" i="28" s="1"/>
  <c r="AY33" i="26"/>
  <c r="AE26" i="28" s="1"/>
  <c r="AW33" i="26"/>
  <c r="AE25" i="28" s="1"/>
  <c r="AU33" i="26"/>
  <c r="AE24" i="28" s="1"/>
  <c r="AS33" i="26"/>
  <c r="AE23" i="28" s="1"/>
  <c r="AQ33" i="26"/>
  <c r="AE22" i="28" s="1"/>
  <c r="AO33" i="26"/>
  <c r="AE21" i="28" s="1"/>
  <c r="AM33" i="26"/>
  <c r="AE20" i="28" s="1"/>
  <c r="AK33" i="26"/>
  <c r="AE19" i="28" s="1"/>
  <c r="AI33" i="26"/>
  <c r="AE18" i="28" s="1"/>
  <c r="AG33" i="26"/>
  <c r="AE17" i="28" s="1"/>
  <c r="AE33" i="26"/>
  <c r="AE16" i="28" s="1"/>
  <c r="AC33" i="26"/>
  <c r="AE15" i="28" s="1"/>
  <c r="AA33" i="26"/>
  <c r="AE14" i="28" s="1"/>
  <c r="Y33" i="26"/>
  <c r="AE13" i="28" s="1"/>
  <c r="W33" i="26"/>
  <c r="AE12" i="28" s="1"/>
  <c r="U33" i="26"/>
  <c r="AE11" i="28" s="1"/>
  <c r="S33" i="26"/>
  <c r="AE10" i="28" s="1"/>
  <c r="Q33" i="26"/>
  <c r="AE9" i="28" s="1"/>
  <c r="O33" i="26"/>
  <c r="AE8" i="28" s="1"/>
  <c r="M33" i="26"/>
  <c r="AE7" i="28" s="1"/>
  <c r="K33" i="26"/>
  <c r="AE6" i="28" s="1"/>
  <c r="I33" i="26"/>
  <c r="AE5" i="28" s="1"/>
  <c r="G33" i="26"/>
  <c r="AE4" i="28" s="1"/>
  <c r="E33" i="26"/>
  <c r="AE3" i="28" s="1"/>
  <c r="C33" i="26"/>
  <c r="AE2" i="28" s="1"/>
  <c r="BL32" i="26"/>
  <c r="BR31" i="26"/>
  <c r="BP31" i="26"/>
  <c r="BH31" i="26"/>
  <c r="AJ31" i="27" s="1"/>
  <c r="BF31" i="26"/>
  <c r="AJ30" i="27" s="1"/>
  <c r="BD31" i="26"/>
  <c r="AJ29" i="27" s="1"/>
  <c r="BB31" i="26"/>
  <c r="AJ28" i="27" s="1"/>
  <c r="AZ31" i="26"/>
  <c r="AJ27" i="27" s="1"/>
  <c r="AX31" i="26"/>
  <c r="AJ26" i="27" s="1"/>
  <c r="AV31" i="26"/>
  <c r="AJ25" i="27" s="1"/>
  <c r="AT31" i="26"/>
  <c r="AJ24" i="27" s="1"/>
  <c r="AR31" i="26"/>
  <c r="AJ23" i="27" s="1"/>
  <c r="AP31" i="26"/>
  <c r="AJ22" i="27" s="1"/>
  <c r="AN31" i="26"/>
  <c r="AJ21" i="27" s="1"/>
  <c r="AL31" i="26"/>
  <c r="AJ20" i="27" s="1"/>
  <c r="AJ31" i="26"/>
  <c r="AJ19" i="27" s="1"/>
  <c r="AH31" i="26"/>
  <c r="AJ18" i="27" s="1"/>
  <c r="AF31" i="26"/>
  <c r="AJ17" i="27" s="1"/>
  <c r="AD31" i="26"/>
  <c r="AJ16" i="27" s="1"/>
  <c r="AB31" i="26"/>
  <c r="AJ15" i="27" s="1"/>
  <c r="Z31" i="26"/>
  <c r="AJ14" i="27" s="1"/>
  <c r="X31" i="26"/>
  <c r="AJ13" i="27" s="1"/>
  <c r="V31" i="26"/>
  <c r="AJ12" i="27" s="1"/>
  <c r="T31" i="26"/>
  <c r="AJ11" i="27" s="1"/>
  <c r="R31" i="26"/>
  <c r="AJ10" i="27" s="1"/>
  <c r="P31" i="26"/>
  <c r="N31" i="26"/>
  <c r="AJ8" i="27" s="1"/>
  <c r="L31" i="26"/>
  <c r="AJ7" i="27" s="1"/>
  <c r="J31" i="26"/>
  <c r="AJ6" i="27" s="1"/>
  <c r="H31" i="26"/>
  <c r="AJ5" i="27" s="1"/>
  <c r="F31" i="26"/>
  <c r="AJ4" i="27" s="1"/>
  <c r="D31" i="26"/>
  <c r="AJ3" i="27" s="1"/>
  <c r="B31" i="26"/>
  <c r="BX30" i="26"/>
  <c r="BW30" i="26"/>
  <c r="BU30" i="26"/>
  <c r="BS30" i="26"/>
  <c r="BM30" i="26"/>
  <c r="BN30" i="26" s="1"/>
  <c r="BL30" i="26"/>
  <c r="BI30" i="26"/>
  <c r="AD31" i="28" s="1"/>
  <c r="BG30" i="26"/>
  <c r="AD30" i="28" s="1"/>
  <c r="BE30" i="26"/>
  <c r="AD29" i="28" s="1"/>
  <c r="BC30" i="26"/>
  <c r="AD28" i="28" s="1"/>
  <c r="BA30" i="26"/>
  <c r="AD27" i="28" s="1"/>
  <c r="AY30" i="26"/>
  <c r="AD26" i="28" s="1"/>
  <c r="AW30" i="26"/>
  <c r="AD25" i="28" s="1"/>
  <c r="AU30" i="26"/>
  <c r="AD24" i="28" s="1"/>
  <c r="AS30" i="26"/>
  <c r="AD23" i="28" s="1"/>
  <c r="AQ30" i="26"/>
  <c r="AD22" i="28" s="1"/>
  <c r="AO30" i="26"/>
  <c r="AD21" i="28" s="1"/>
  <c r="AM30" i="26"/>
  <c r="AD20" i="28" s="1"/>
  <c r="AK30" i="26"/>
  <c r="AD19" i="28" s="1"/>
  <c r="AI30" i="26"/>
  <c r="AD18" i="28" s="1"/>
  <c r="AG30" i="26"/>
  <c r="AD17" i="28" s="1"/>
  <c r="AE30" i="26"/>
  <c r="AD16" i="28" s="1"/>
  <c r="AC30" i="26"/>
  <c r="AD15" i="28" s="1"/>
  <c r="AA30" i="26"/>
  <c r="AD14" i="28" s="1"/>
  <c r="Y30" i="26"/>
  <c r="AD13" i="28" s="1"/>
  <c r="W30" i="26"/>
  <c r="AD12" i="28" s="1"/>
  <c r="U30" i="26"/>
  <c r="AD11" i="28" s="1"/>
  <c r="S30" i="26"/>
  <c r="AD10" i="28" s="1"/>
  <c r="Q30" i="26"/>
  <c r="AD9" i="28" s="1"/>
  <c r="O30" i="26"/>
  <c r="AD8" i="28" s="1"/>
  <c r="M30" i="26"/>
  <c r="AD7" i="28" s="1"/>
  <c r="K30" i="26"/>
  <c r="AD6" i="28" s="1"/>
  <c r="I30" i="26"/>
  <c r="AD5" i="28" s="1"/>
  <c r="G30" i="26"/>
  <c r="AD4" i="28" s="1"/>
  <c r="E30" i="26"/>
  <c r="AD3" i="28" s="1"/>
  <c r="C30" i="26"/>
  <c r="AD2" i="28" s="1"/>
  <c r="BW29" i="26"/>
  <c r="BU29" i="26"/>
  <c r="BS29" i="26"/>
  <c r="BM29" i="26"/>
  <c r="BN29" i="26" s="1"/>
  <c r="BL29" i="26"/>
  <c r="BI29" i="26"/>
  <c r="AC31" i="28" s="1"/>
  <c r="BG29" i="26"/>
  <c r="AC30" i="28" s="1"/>
  <c r="BE29" i="26"/>
  <c r="AC29" i="28" s="1"/>
  <c r="BC29" i="26"/>
  <c r="AC28" i="28" s="1"/>
  <c r="BA29" i="26"/>
  <c r="AC27" i="28" s="1"/>
  <c r="AY29" i="26"/>
  <c r="AC26" i="28" s="1"/>
  <c r="AW29" i="26"/>
  <c r="AC25" i="28" s="1"/>
  <c r="AU29" i="26"/>
  <c r="AC24" i="28" s="1"/>
  <c r="AS29" i="26"/>
  <c r="AC23" i="28" s="1"/>
  <c r="AQ29" i="26"/>
  <c r="AC22" i="28" s="1"/>
  <c r="AO29" i="26"/>
  <c r="AC21" i="28" s="1"/>
  <c r="AM29" i="26"/>
  <c r="AC20" i="28" s="1"/>
  <c r="AK29" i="26"/>
  <c r="AC19" i="28" s="1"/>
  <c r="AI29" i="26"/>
  <c r="AC18" i="28" s="1"/>
  <c r="AG29" i="26"/>
  <c r="AC17" i="28" s="1"/>
  <c r="AE29" i="26"/>
  <c r="AC16" i="28" s="1"/>
  <c r="AC29" i="26"/>
  <c r="AC15" i="28" s="1"/>
  <c r="AA29" i="26"/>
  <c r="AC14" i="28" s="1"/>
  <c r="Y29" i="26"/>
  <c r="AC13" i="28" s="1"/>
  <c r="W29" i="26"/>
  <c r="AC12" i="28" s="1"/>
  <c r="U29" i="26"/>
  <c r="AC11" i="28" s="1"/>
  <c r="S29" i="26"/>
  <c r="AC10" i="28" s="1"/>
  <c r="Q29" i="26"/>
  <c r="AC9" i="28" s="1"/>
  <c r="O29" i="26"/>
  <c r="AC8" i="28" s="1"/>
  <c r="M29" i="26"/>
  <c r="AC7" i="28" s="1"/>
  <c r="K29" i="26"/>
  <c r="AC6" i="28" s="1"/>
  <c r="I29" i="26"/>
  <c r="AC5" i="28" s="1"/>
  <c r="G29" i="26"/>
  <c r="AC4" i="28" s="1"/>
  <c r="E29" i="26"/>
  <c r="AC3" i="28" s="1"/>
  <c r="C29" i="26"/>
  <c r="BX29" i="26" s="1"/>
  <c r="BL28" i="26"/>
  <c r="BR27" i="26"/>
  <c r="BP27" i="26"/>
  <c r="BH27" i="26"/>
  <c r="AG31" i="27" s="1"/>
  <c r="BF27" i="26"/>
  <c r="AG30" i="27" s="1"/>
  <c r="BD27" i="26"/>
  <c r="AG29" i="27" s="1"/>
  <c r="BB27" i="26"/>
  <c r="AG28" i="27" s="1"/>
  <c r="AZ27" i="26"/>
  <c r="AG27" i="27" s="1"/>
  <c r="AX27" i="26"/>
  <c r="AG26" i="27" s="1"/>
  <c r="AV27" i="26"/>
  <c r="AG25" i="27" s="1"/>
  <c r="AT27" i="26"/>
  <c r="AG24" i="27" s="1"/>
  <c r="AR27" i="26"/>
  <c r="AG23" i="27" s="1"/>
  <c r="AP27" i="26"/>
  <c r="AG22" i="27" s="1"/>
  <c r="AN27" i="26"/>
  <c r="AG21" i="27" s="1"/>
  <c r="AL27" i="26"/>
  <c r="AG20" i="27" s="1"/>
  <c r="AJ27" i="26"/>
  <c r="AG19" i="27" s="1"/>
  <c r="AH27" i="26"/>
  <c r="AG18" i="27" s="1"/>
  <c r="AF27" i="26"/>
  <c r="AG17" i="27" s="1"/>
  <c r="AD27" i="26"/>
  <c r="AG16" i="27" s="1"/>
  <c r="AB27" i="26"/>
  <c r="AG15" i="27" s="1"/>
  <c r="Z27" i="26"/>
  <c r="AG14" i="27" s="1"/>
  <c r="X27" i="26"/>
  <c r="AG13" i="27" s="1"/>
  <c r="V27" i="26"/>
  <c r="AG12" i="27" s="1"/>
  <c r="T27" i="26"/>
  <c r="AG11" i="27" s="1"/>
  <c r="R27" i="26"/>
  <c r="AG10" i="27" s="1"/>
  <c r="P27" i="26"/>
  <c r="AG9" i="27" s="1"/>
  <c r="N27" i="26"/>
  <c r="AG8" i="27" s="1"/>
  <c r="L27" i="26"/>
  <c r="J27" i="26"/>
  <c r="AG6" i="27" s="1"/>
  <c r="H27" i="26"/>
  <c r="AG5" i="27" s="1"/>
  <c r="F27" i="26"/>
  <c r="AG4" i="27" s="1"/>
  <c r="D27" i="26"/>
  <c r="AG3" i="27" s="1"/>
  <c r="B27" i="26"/>
  <c r="AG2" i="27" s="1"/>
  <c r="BW26" i="26"/>
  <c r="BU26" i="26"/>
  <c r="BS26" i="26"/>
  <c r="BM26" i="26"/>
  <c r="BN26" i="26" s="1"/>
  <c r="BL26" i="26"/>
  <c r="BI26" i="26"/>
  <c r="AB31" i="28" s="1"/>
  <c r="BG26" i="26"/>
  <c r="AB30" i="28" s="1"/>
  <c r="BE26" i="26"/>
  <c r="AB29" i="28" s="1"/>
  <c r="BC26" i="26"/>
  <c r="AB28" i="28" s="1"/>
  <c r="BA26" i="26"/>
  <c r="AB27" i="28" s="1"/>
  <c r="AY26" i="26"/>
  <c r="AB26" i="28" s="1"/>
  <c r="AW26" i="26"/>
  <c r="AB25" i="28" s="1"/>
  <c r="AU26" i="26"/>
  <c r="AB24" i="28" s="1"/>
  <c r="AS26" i="26"/>
  <c r="AB23" i="28" s="1"/>
  <c r="AQ26" i="26"/>
  <c r="AB22" i="28" s="1"/>
  <c r="AO26" i="26"/>
  <c r="AB21" i="28" s="1"/>
  <c r="AM26" i="26"/>
  <c r="AB20" i="28" s="1"/>
  <c r="AK26" i="26"/>
  <c r="AB19" i="28" s="1"/>
  <c r="AI26" i="26"/>
  <c r="AB18" i="28" s="1"/>
  <c r="AG26" i="26"/>
  <c r="AB17" i="28" s="1"/>
  <c r="AE26" i="26"/>
  <c r="AB16" i="28" s="1"/>
  <c r="AC26" i="26"/>
  <c r="AB15" i="28" s="1"/>
  <c r="AA26" i="26"/>
  <c r="AB14" i="28" s="1"/>
  <c r="Y26" i="26"/>
  <c r="AB13" i="28" s="1"/>
  <c r="W26" i="26"/>
  <c r="AB12" i="28" s="1"/>
  <c r="U26" i="26"/>
  <c r="AB11" i="28" s="1"/>
  <c r="S26" i="26"/>
  <c r="AB10" i="28" s="1"/>
  <c r="Q26" i="26"/>
  <c r="AB9" i="28" s="1"/>
  <c r="O26" i="26"/>
  <c r="AB8" i="28" s="1"/>
  <c r="M26" i="26"/>
  <c r="AB7" i="28" s="1"/>
  <c r="K26" i="26"/>
  <c r="AB6" i="28" s="1"/>
  <c r="I26" i="26"/>
  <c r="AB5" i="28" s="1"/>
  <c r="G26" i="26"/>
  <c r="AB4" i="28" s="1"/>
  <c r="E26" i="26"/>
  <c r="AB3" i="28" s="1"/>
  <c r="C26" i="26"/>
  <c r="BW25" i="26"/>
  <c r="BU25" i="26"/>
  <c r="BS25" i="26"/>
  <c r="BM25" i="26"/>
  <c r="BN25" i="26" s="1"/>
  <c r="BL25" i="26"/>
  <c r="BI25" i="26"/>
  <c r="AA31" i="28" s="1"/>
  <c r="BG25" i="26"/>
  <c r="AA30" i="28" s="1"/>
  <c r="BE25" i="26"/>
  <c r="AA29" i="28" s="1"/>
  <c r="BC25" i="26"/>
  <c r="AA28" i="28" s="1"/>
  <c r="BA25" i="26"/>
  <c r="AA27" i="28" s="1"/>
  <c r="AY25" i="26"/>
  <c r="AA26" i="28" s="1"/>
  <c r="AW25" i="26"/>
  <c r="AA25" i="28" s="1"/>
  <c r="AU25" i="26"/>
  <c r="AA24" i="28" s="1"/>
  <c r="AS25" i="26"/>
  <c r="AA23" i="28" s="1"/>
  <c r="AQ25" i="26"/>
  <c r="AA22" i="28" s="1"/>
  <c r="AO25" i="26"/>
  <c r="AA21" i="28" s="1"/>
  <c r="AM25" i="26"/>
  <c r="AA20" i="28" s="1"/>
  <c r="AK25" i="26"/>
  <c r="AA19" i="28" s="1"/>
  <c r="AI25" i="26"/>
  <c r="AA18" i="28" s="1"/>
  <c r="AG25" i="26"/>
  <c r="AA17" i="28" s="1"/>
  <c r="AE25" i="26"/>
  <c r="AA16" i="28" s="1"/>
  <c r="AC25" i="26"/>
  <c r="AA15" i="28" s="1"/>
  <c r="AA25" i="26"/>
  <c r="AA14" i="28" s="1"/>
  <c r="Y25" i="26"/>
  <c r="AA13" i="28" s="1"/>
  <c r="W25" i="26"/>
  <c r="AA12" i="28" s="1"/>
  <c r="U25" i="26"/>
  <c r="AA11" i="28" s="1"/>
  <c r="S25" i="26"/>
  <c r="AA10" i="28" s="1"/>
  <c r="Q25" i="26"/>
  <c r="AA9" i="28" s="1"/>
  <c r="O25" i="26"/>
  <c r="AA8" i="28" s="1"/>
  <c r="M25" i="26"/>
  <c r="AA7" i="28" s="1"/>
  <c r="K25" i="26"/>
  <c r="AA6" i="28" s="1"/>
  <c r="I25" i="26"/>
  <c r="AA5" i="28" s="1"/>
  <c r="G25" i="26"/>
  <c r="AA4" i="28" s="1"/>
  <c r="E25" i="26"/>
  <c r="AA3" i="28" s="1"/>
  <c r="C25" i="26"/>
  <c r="AA2" i="28" s="1"/>
  <c r="BL24" i="26"/>
  <c r="BW23" i="26"/>
  <c r="BU23" i="26"/>
  <c r="BS23" i="26"/>
  <c r="BM23" i="26"/>
  <c r="BN23" i="26" s="1"/>
  <c r="BL23" i="26"/>
  <c r="BI23" i="26"/>
  <c r="Z31" i="28" s="1"/>
  <c r="BG23" i="26"/>
  <c r="Z30" i="28" s="1"/>
  <c r="BE23" i="26"/>
  <c r="Z29" i="28" s="1"/>
  <c r="BC23" i="26"/>
  <c r="Z28" i="28" s="1"/>
  <c r="BA23" i="26"/>
  <c r="Z27" i="28" s="1"/>
  <c r="AY23" i="26"/>
  <c r="Z26" i="28" s="1"/>
  <c r="AW23" i="26"/>
  <c r="Z25" i="28" s="1"/>
  <c r="AU23" i="26"/>
  <c r="Z24" i="28" s="1"/>
  <c r="AS23" i="26"/>
  <c r="Z23" i="28" s="1"/>
  <c r="AQ23" i="26"/>
  <c r="Z22" i="28" s="1"/>
  <c r="AO23" i="26"/>
  <c r="Z21" i="28" s="1"/>
  <c r="AM23" i="26"/>
  <c r="Z20" i="28" s="1"/>
  <c r="AK23" i="26"/>
  <c r="Z19" i="28" s="1"/>
  <c r="AI23" i="26"/>
  <c r="Z18" i="28" s="1"/>
  <c r="AG23" i="26"/>
  <c r="Z17" i="28" s="1"/>
  <c r="AE23" i="26"/>
  <c r="Z16" i="28" s="1"/>
  <c r="AC23" i="26"/>
  <c r="Z15" i="28" s="1"/>
  <c r="AA23" i="26"/>
  <c r="Z14" i="28" s="1"/>
  <c r="Y23" i="26"/>
  <c r="Z13" i="28" s="1"/>
  <c r="W23" i="26"/>
  <c r="Z12" i="28" s="1"/>
  <c r="U23" i="26"/>
  <c r="Z11" i="28" s="1"/>
  <c r="S23" i="26"/>
  <c r="Z10" i="28" s="1"/>
  <c r="Q23" i="26"/>
  <c r="Z9" i="28" s="1"/>
  <c r="O23" i="26"/>
  <c r="Z8" i="28" s="1"/>
  <c r="M23" i="26"/>
  <c r="Z7" i="28" s="1"/>
  <c r="K23" i="26"/>
  <c r="Z6" i="28" s="1"/>
  <c r="I23" i="26"/>
  <c r="Z5" i="28" s="1"/>
  <c r="G23" i="26"/>
  <c r="Z4" i="28" s="1"/>
  <c r="E23" i="26"/>
  <c r="C23" i="26"/>
  <c r="BW22" i="26"/>
  <c r="BU22" i="26"/>
  <c r="BS22" i="26"/>
  <c r="BR22" i="26"/>
  <c r="BP22" i="26"/>
  <c r="BM22" i="26"/>
  <c r="BN22" i="26" s="1"/>
  <c r="BL22" i="26"/>
  <c r="BW21" i="26"/>
  <c r="BU21" i="26"/>
  <c r="BS21" i="26"/>
  <c r="BM21" i="26"/>
  <c r="BN21" i="26" s="1"/>
  <c r="BL21" i="26"/>
  <c r="BI21" i="26"/>
  <c r="Y31" i="28" s="1"/>
  <c r="BG21" i="26"/>
  <c r="Y30" i="28" s="1"/>
  <c r="BE21" i="26"/>
  <c r="Y29" i="28" s="1"/>
  <c r="BC21" i="26"/>
  <c r="Y28" i="28" s="1"/>
  <c r="BA21" i="26"/>
  <c r="Y27" i="28" s="1"/>
  <c r="AY21" i="26"/>
  <c r="Y26" i="28" s="1"/>
  <c r="AW21" i="26"/>
  <c r="Y25" i="28" s="1"/>
  <c r="AU21" i="26"/>
  <c r="Y24" i="28" s="1"/>
  <c r="AS21" i="26"/>
  <c r="Y23" i="28" s="1"/>
  <c r="AQ21" i="26"/>
  <c r="Y22" i="28" s="1"/>
  <c r="AO21" i="26"/>
  <c r="Y21" i="28" s="1"/>
  <c r="AM21" i="26"/>
  <c r="Y20" i="28" s="1"/>
  <c r="AK21" i="26"/>
  <c r="Y19" i="28" s="1"/>
  <c r="AI21" i="26"/>
  <c r="Y18" i="28" s="1"/>
  <c r="AG21" i="26"/>
  <c r="Y17" i="28" s="1"/>
  <c r="AE21" i="26"/>
  <c r="Y16" i="28" s="1"/>
  <c r="AC21" i="26"/>
  <c r="Y15" i="28" s="1"/>
  <c r="AA21" i="26"/>
  <c r="Y14" i="28" s="1"/>
  <c r="Y21" i="26"/>
  <c r="Y13" i="28" s="1"/>
  <c r="W21" i="26"/>
  <c r="Y12" i="28" s="1"/>
  <c r="U21" i="26"/>
  <c r="Y11" i="28" s="1"/>
  <c r="S21" i="26"/>
  <c r="Y10" i="28" s="1"/>
  <c r="Q21" i="26"/>
  <c r="Y9" i="28" s="1"/>
  <c r="O21" i="26"/>
  <c r="Y8" i="28" s="1"/>
  <c r="M21" i="26"/>
  <c r="Y7" i="28" s="1"/>
  <c r="K21" i="26"/>
  <c r="Y6" i="28" s="1"/>
  <c r="I21" i="26"/>
  <c r="Y5" i="28" s="1"/>
  <c r="G21" i="26"/>
  <c r="Y4" i="28" s="1"/>
  <c r="E21" i="26"/>
  <c r="Y3" i="28" s="1"/>
  <c r="C21" i="26"/>
  <c r="Y2" i="28" s="1"/>
  <c r="X31" i="28"/>
  <c r="X30" i="28"/>
  <c r="X29" i="28"/>
  <c r="X28" i="28"/>
  <c r="X27" i="28"/>
  <c r="X26" i="28"/>
  <c r="X25" i="28"/>
  <c r="X24" i="28"/>
  <c r="X23" i="28"/>
  <c r="X22" i="28"/>
  <c r="X21" i="28"/>
  <c r="X20" i="28"/>
  <c r="X19" i="28"/>
  <c r="X18" i="28"/>
  <c r="X17" i="28"/>
  <c r="X16" i="28"/>
  <c r="X15" i="28"/>
  <c r="X14" i="28"/>
  <c r="X13" i="28"/>
  <c r="X11" i="28"/>
  <c r="X10" i="28"/>
  <c r="X7" i="28"/>
  <c r="X6" i="28"/>
  <c r="X4" i="28"/>
  <c r="X3" i="28"/>
  <c r="W31" i="28"/>
  <c r="W30" i="28"/>
  <c r="W29" i="28"/>
  <c r="W28" i="28"/>
  <c r="W27" i="28"/>
  <c r="W26" i="28"/>
  <c r="W24" i="28"/>
  <c r="W23" i="28"/>
  <c r="W22" i="28"/>
  <c r="W21" i="28"/>
  <c r="W20" i="28"/>
  <c r="W19" i="28"/>
  <c r="W18" i="28"/>
  <c r="W17" i="28"/>
  <c r="W16" i="28"/>
  <c r="W15" i="28"/>
  <c r="W14" i="28"/>
  <c r="W13" i="28"/>
  <c r="W12" i="28"/>
  <c r="W11" i="28"/>
  <c r="W10" i="28"/>
  <c r="W9" i="28"/>
  <c r="W8" i="28"/>
  <c r="W6" i="28"/>
  <c r="W5" i="28"/>
  <c r="W4" i="28"/>
  <c r="W3" i="28"/>
  <c r="BW20" i="26"/>
  <c r="BU20" i="26"/>
  <c r="BS20" i="26"/>
  <c r="BM20" i="26"/>
  <c r="BN20" i="26" s="1"/>
  <c r="BL20" i="26"/>
  <c r="BI20" i="26"/>
  <c r="V31" i="28" s="1"/>
  <c r="BG20" i="26"/>
  <c r="V30" i="28" s="1"/>
  <c r="BE20" i="26"/>
  <c r="V29" i="28" s="1"/>
  <c r="BC20" i="26"/>
  <c r="V28" i="28" s="1"/>
  <c r="BA20" i="26"/>
  <c r="V27" i="28" s="1"/>
  <c r="AY20" i="26"/>
  <c r="V26" i="28" s="1"/>
  <c r="AW20" i="26"/>
  <c r="V25" i="28" s="1"/>
  <c r="AU20" i="26"/>
  <c r="V24" i="28" s="1"/>
  <c r="AS20" i="26"/>
  <c r="V23" i="28" s="1"/>
  <c r="AQ20" i="26"/>
  <c r="V22" i="28" s="1"/>
  <c r="AO20" i="26"/>
  <c r="V21" i="28" s="1"/>
  <c r="AM20" i="26"/>
  <c r="V20" i="28" s="1"/>
  <c r="AK20" i="26"/>
  <c r="V19" i="28" s="1"/>
  <c r="AI20" i="26"/>
  <c r="V18" i="28" s="1"/>
  <c r="AG20" i="26"/>
  <c r="V17" i="28" s="1"/>
  <c r="AE20" i="26"/>
  <c r="V16" i="28" s="1"/>
  <c r="AC20" i="26"/>
  <c r="V15" i="28" s="1"/>
  <c r="AA20" i="26"/>
  <c r="V14" i="28" s="1"/>
  <c r="Y20" i="26"/>
  <c r="V13" i="28" s="1"/>
  <c r="W20" i="26"/>
  <c r="V12" i="28" s="1"/>
  <c r="U20" i="26"/>
  <c r="V11" i="28" s="1"/>
  <c r="S20" i="26"/>
  <c r="V10" i="28" s="1"/>
  <c r="Q20" i="26"/>
  <c r="V9" i="28" s="1"/>
  <c r="O20" i="26"/>
  <c r="V8" i="28" s="1"/>
  <c r="M20" i="26"/>
  <c r="V7" i="28" s="1"/>
  <c r="K20" i="26"/>
  <c r="V6" i="28" s="1"/>
  <c r="I20" i="26"/>
  <c r="V5" i="28" s="1"/>
  <c r="G20" i="26"/>
  <c r="V4" i="28" s="1"/>
  <c r="E20" i="26"/>
  <c r="V3" i="28" s="1"/>
  <c r="C20" i="26"/>
  <c r="V2" i="28" s="1"/>
  <c r="U31" i="28"/>
  <c r="U30" i="28"/>
  <c r="U29" i="28"/>
  <c r="U28" i="28"/>
  <c r="U27" i="28"/>
  <c r="U25" i="28"/>
  <c r="U24" i="28"/>
  <c r="U23" i="28"/>
  <c r="U21" i="28"/>
  <c r="U19" i="28"/>
  <c r="U18" i="28"/>
  <c r="U16" i="28"/>
  <c r="U15" i="28"/>
  <c r="U14" i="28"/>
  <c r="U12" i="28"/>
  <c r="U11" i="28"/>
  <c r="U10" i="28"/>
  <c r="U9" i="28"/>
  <c r="U8" i="28"/>
  <c r="U7" i="28"/>
  <c r="U6" i="28"/>
  <c r="U5" i="28"/>
  <c r="U3" i="28"/>
  <c r="T31" i="28"/>
  <c r="T29" i="28"/>
  <c r="T28" i="28"/>
  <c r="T27" i="28"/>
  <c r="T26" i="28"/>
  <c r="T25" i="28"/>
  <c r="T24" i="28"/>
  <c r="T23" i="28"/>
  <c r="T22" i="28"/>
  <c r="T21" i="28"/>
  <c r="T20" i="28"/>
  <c r="T19" i="28"/>
  <c r="T18" i="28"/>
  <c r="T17" i="28"/>
  <c r="T16" i="28"/>
  <c r="T15" i="28"/>
  <c r="T13" i="28"/>
  <c r="T12" i="28"/>
  <c r="T11" i="28"/>
  <c r="T10" i="28"/>
  <c r="T9" i="28"/>
  <c r="T8" i="28"/>
  <c r="T6" i="28"/>
  <c r="T5" i="28"/>
  <c r="T4" i="28"/>
  <c r="T3" i="28"/>
  <c r="BW19" i="26"/>
  <c r="BU19" i="26"/>
  <c r="BS19" i="26"/>
  <c r="BM19" i="26"/>
  <c r="BN19" i="26" s="1"/>
  <c r="BL19" i="26"/>
  <c r="BI19" i="26"/>
  <c r="S31" i="28" s="1"/>
  <c r="BG19" i="26"/>
  <c r="S30" i="28" s="1"/>
  <c r="BE19" i="26"/>
  <c r="S29" i="28" s="1"/>
  <c r="BC19" i="26"/>
  <c r="S28" i="28" s="1"/>
  <c r="BA19" i="26"/>
  <c r="S27" i="28" s="1"/>
  <c r="AY19" i="26"/>
  <c r="S26" i="28" s="1"/>
  <c r="AW19" i="26"/>
  <c r="S25" i="28" s="1"/>
  <c r="AU19" i="26"/>
  <c r="S24" i="28" s="1"/>
  <c r="AS19" i="26"/>
  <c r="S23" i="28" s="1"/>
  <c r="AQ19" i="26"/>
  <c r="S22" i="28" s="1"/>
  <c r="AO19" i="26"/>
  <c r="S21" i="28" s="1"/>
  <c r="AM19" i="26"/>
  <c r="S20" i="28" s="1"/>
  <c r="AK19" i="26"/>
  <c r="S19" i="28" s="1"/>
  <c r="AI19" i="26"/>
  <c r="S18" i="28" s="1"/>
  <c r="AG19" i="26"/>
  <c r="S17" i="28" s="1"/>
  <c r="AE19" i="26"/>
  <c r="S16" i="28" s="1"/>
  <c r="AC19" i="26"/>
  <c r="S15" i="28" s="1"/>
  <c r="AA19" i="26"/>
  <c r="S14" i="28" s="1"/>
  <c r="Y19" i="26"/>
  <c r="S13" i="28" s="1"/>
  <c r="W19" i="26"/>
  <c r="S12" i="28" s="1"/>
  <c r="U19" i="26"/>
  <c r="S11" i="28" s="1"/>
  <c r="S19" i="26"/>
  <c r="S10" i="28" s="1"/>
  <c r="Q19" i="26"/>
  <c r="S9" i="28" s="1"/>
  <c r="O19" i="26"/>
  <c r="S8" i="28" s="1"/>
  <c r="M19" i="26"/>
  <c r="S7" i="28" s="1"/>
  <c r="K19" i="26"/>
  <c r="S6" i="28" s="1"/>
  <c r="I19" i="26"/>
  <c r="S5" i="28" s="1"/>
  <c r="G19" i="26"/>
  <c r="S4" i="28" s="1"/>
  <c r="E19" i="26"/>
  <c r="S3" i="28" s="1"/>
  <c r="C19" i="26"/>
  <c r="BX19" i="26" s="1"/>
  <c r="BW18" i="26"/>
  <c r="BU18" i="26"/>
  <c r="BS18" i="26"/>
  <c r="BM18" i="26"/>
  <c r="BN18" i="26" s="1"/>
  <c r="BL18" i="26"/>
  <c r="BI18" i="26"/>
  <c r="R31" i="28" s="1"/>
  <c r="BG18" i="26"/>
  <c r="R30" i="28" s="1"/>
  <c r="BE18" i="26"/>
  <c r="R29" i="28" s="1"/>
  <c r="BC18" i="26"/>
  <c r="R28" i="28" s="1"/>
  <c r="BA18" i="26"/>
  <c r="R27" i="28" s="1"/>
  <c r="AY18" i="26"/>
  <c r="R26" i="28" s="1"/>
  <c r="AW18" i="26"/>
  <c r="R25" i="28" s="1"/>
  <c r="AU18" i="26"/>
  <c r="R24" i="28" s="1"/>
  <c r="AS18" i="26"/>
  <c r="R23" i="28" s="1"/>
  <c r="AQ18" i="26"/>
  <c r="R22" i="28" s="1"/>
  <c r="AO18" i="26"/>
  <c r="R21" i="28" s="1"/>
  <c r="AM18" i="26"/>
  <c r="R20" i="28" s="1"/>
  <c r="AK18" i="26"/>
  <c r="R19" i="28" s="1"/>
  <c r="AI18" i="26"/>
  <c r="R18" i="28" s="1"/>
  <c r="AG18" i="26"/>
  <c r="R17" i="28" s="1"/>
  <c r="AE18" i="26"/>
  <c r="R16" i="28" s="1"/>
  <c r="AC18" i="26"/>
  <c r="R15" i="28" s="1"/>
  <c r="AA18" i="26"/>
  <c r="R14" i="28" s="1"/>
  <c r="Y18" i="26"/>
  <c r="R13" i="28" s="1"/>
  <c r="W18" i="26"/>
  <c r="R12" i="28" s="1"/>
  <c r="U18" i="26"/>
  <c r="R11" i="28" s="1"/>
  <c r="S18" i="26"/>
  <c r="R10" i="28" s="1"/>
  <c r="Q18" i="26"/>
  <c r="R9" i="28" s="1"/>
  <c r="O18" i="26"/>
  <c r="R8" i="28" s="1"/>
  <c r="M18" i="26"/>
  <c r="R7" i="28" s="1"/>
  <c r="K18" i="26"/>
  <c r="R6" i="28" s="1"/>
  <c r="I18" i="26"/>
  <c r="R5" i="28" s="1"/>
  <c r="G18" i="26"/>
  <c r="R4" i="28" s="1"/>
  <c r="E18" i="26"/>
  <c r="R3" i="28" s="1"/>
  <c r="C18" i="26"/>
  <c r="Q31" i="28"/>
  <c r="Q30" i="28"/>
  <c r="Q29" i="28"/>
  <c r="Q28" i="28"/>
  <c r="Q27" i="28"/>
  <c r="Q26" i="28"/>
  <c r="Q25" i="28"/>
  <c r="Q24" i="28"/>
  <c r="Q23" i="28"/>
  <c r="Q22" i="28"/>
  <c r="Q21" i="28"/>
  <c r="Q20" i="28"/>
  <c r="Q19" i="28"/>
  <c r="Q17" i="28"/>
  <c r="Q16" i="28"/>
  <c r="Q14" i="28"/>
  <c r="Q13" i="28"/>
  <c r="Q12" i="28"/>
  <c r="Q11" i="28"/>
  <c r="Q9" i="28"/>
  <c r="Q8" i="28"/>
  <c r="Q7" i="28"/>
  <c r="Q5" i="28"/>
  <c r="Q4" i="28"/>
  <c r="Q3" i="28"/>
  <c r="BW17" i="26"/>
  <c r="BU17" i="26"/>
  <c r="BS17" i="26"/>
  <c r="BM17" i="26"/>
  <c r="BN17" i="26" s="1"/>
  <c r="BL17" i="26"/>
  <c r="BI17" i="26"/>
  <c r="P31" i="28" s="1"/>
  <c r="BG17" i="26"/>
  <c r="P30" i="28" s="1"/>
  <c r="BE17" i="26"/>
  <c r="P29" i="28" s="1"/>
  <c r="BC17" i="26"/>
  <c r="P28" i="28" s="1"/>
  <c r="BA17" i="26"/>
  <c r="P27" i="28" s="1"/>
  <c r="AY17" i="26"/>
  <c r="P26" i="28" s="1"/>
  <c r="AW17" i="26"/>
  <c r="P25" i="28" s="1"/>
  <c r="AU17" i="26"/>
  <c r="P24" i="28" s="1"/>
  <c r="AS17" i="26"/>
  <c r="P23" i="28" s="1"/>
  <c r="AQ17" i="26"/>
  <c r="P22" i="28" s="1"/>
  <c r="AO17" i="26"/>
  <c r="P21" i="28" s="1"/>
  <c r="AM17" i="26"/>
  <c r="P20" i="28" s="1"/>
  <c r="AK17" i="26"/>
  <c r="P19" i="28" s="1"/>
  <c r="AI17" i="26"/>
  <c r="P18" i="28" s="1"/>
  <c r="AG17" i="26"/>
  <c r="P17" i="28" s="1"/>
  <c r="AE17" i="26"/>
  <c r="P16" i="28" s="1"/>
  <c r="AC17" i="26"/>
  <c r="P15" i="28" s="1"/>
  <c r="AA17" i="26"/>
  <c r="P14" i="28" s="1"/>
  <c r="Y17" i="26"/>
  <c r="P13" i="28" s="1"/>
  <c r="W17" i="26"/>
  <c r="P12" i="28" s="1"/>
  <c r="U17" i="26"/>
  <c r="P11" i="28" s="1"/>
  <c r="S17" i="26"/>
  <c r="P10" i="28" s="1"/>
  <c r="Q17" i="26"/>
  <c r="P9" i="28" s="1"/>
  <c r="O17" i="26"/>
  <c r="M17" i="26"/>
  <c r="P7" i="28" s="1"/>
  <c r="K17" i="26"/>
  <c r="P6" i="28" s="1"/>
  <c r="I17" i="26"/>
  <c r="P5" i="28" s="1"/>
  <c r="G17" i="26"/>
  <c r="P4" i="28" s="1"/>
  <c r="E17" i="26"/>
  <c r="P3" i="28" s="1"/>
  <c r="C17" i="26"/>
  <c r="BW16" i="26"/>
  <c r="BU16" i="26"/>
  <c r="BS16" i="26"/>
  <c r="BM16" i="26"/>
  <c r="BN16" i="26" s="1"/>
  <c r="BL16" i="26"/>
  <c r="BI16" i="26"/>
  <c r="O31" i="28" s="1"/>
  <c r="BG16" i="26"/>
  <c r="O30" i="28" s="1"/>
  <c r="BE16" i="26"/>
  <c r="O29" i="28" s="1"/>
  <c r="BC16" i="26"/>
  <c r="O28" i="28" s="1"/>
  <c r="BA16" i="26"/>
  <c r="O27" i="28" s="1"/>
  <c r="AY16" i="26"/>
  <c r="O26" i="28" s="1"/>
  <c r="AW16" i="26"/>
  <c r="O25" i="28" s="1"/>
  <c r="AU16" i="26"/>
  <c r="O24" i="28" s="1"/>
  <c r="AS16" i="26"/>
  <c r="O23" i="28" s="1"/>
  <c r="AQ16" i="26"/>
  <c r="O22" i="28" s="1"/>
  <c r="AO16" i="26"/>
  <c r="O21" i="28" s="1"/>
  <c r="AM16" i="26"/>
  <c r="O20" i="28" s="1"/>
  <c r="AK16" i="26"/>
  <c r="O19" i="28" s="1"/>
  <c r="AI16" i="26"/>
  <c r="O18" i="28" s="1"/>
  <c r="AG16" i="26"/>
  <c r="O17" i="28" s="1"/>
  <c r="AE16" i="26"/>
  <c r="O16" i="28" s="1"/>
  <c r="AC16" i="26"/>
  <c r="O15" i="28" s="1"/>
  <c r="AA16" i="26"/>
  <c r="O14" i="28" s="1"/>
  <c r="Y16" i="26"/>
  <c r="O13" i="28" s="1"/>
  <c r="W16" i="26"/>
  <c r="O12" i="28" s="1"/>
  <c r="U16" i="26"/>
  <c r="O11" i="28" s="1"/>
  <c r="S16" i="26"/>
  <c r="O10" i="28" s="1"/>
  <c r="Q16" i="26"/>
  <c r="O9" i="28" s="1"/>
  <c r="O16" i="26"/>
  <c r="O8" i="28" s="1"/>
  <c r="M16" i="26"/>
  <c r="O7" i="28" s="1"/>
  <c r="K16" i="26"/>
  <c r="O6" i="28" s="1"/>
  <c r="I16" i="26"/>
  <c r="O5" i="28" s="1"/>
  <c r="G16" i="26"/>
  <c r="O4" i="28" s="1"/>
  <c r="E16" i="26"/>
  <c r="O3" i="28" s="1"/>
  <c r="C16" i="26"/>
  <c r="N31" i="28"/>
  <c r="N30" i="28"/>
  <c r="N29" i="28"/>
  <c r="N28" i="28"/>
  <c r="N27" i="28"/>
  <c r="N26" i="28"/>
  <c r="N25" i="28"/>
  <c r="N24" i="28"/>
  <c r="N23" i="28"/>
  <c r="N22" i="28"/>
  <c r="N21" i="28"/>
  <c r="N20" i="28"/>
  <c r="N19" i="28"/>
  <c r="N18" i="28"/>
  <c r="N17" i="28"/>
  <c r="N16" i="28"/>
  <c r="N15" i="28"/>
  <c r="N14" i="28"/>
  <c r="N13" i="28"/>
  <c r="N12" i="28"/>
  <c r="N11" i="28"/>
  <c r="N10" i="28"/>
  <c r="N9" i="28"/>
  <c r="N8" i="28"/>
  <c r="N7" i="28"/>
  <c r="N6" i="28"/>
  <c r="N5" i="28"/>
  <c r="N4" i="28"/>
  <c r="N3" i="28"/>
  <c r="BW15" i="26"/>
  <c r="BU15" i="26"/>
  <c r="BS15" i="26"/>
  <c r="BM15" i="26"/>
  <c r="BN15" i="26" s="1"/>
  <c r="BL15" i="26"/>
  <c r="BI15" i="26"/>
  <c r="M31" i="28" s="1"/>
  <c r="BG15" i="26"/>
  <c r="M30" i="28" s="1"/>
  <c r="BE15" i="26"/>
  <c r="M29" i="28" s="1"/>
  <c r="BC15" i="26"/>
  <c r="M28" i="28" s="1"/>
  <c r="BA15" i="26"/>
  <c r="M27" i="28" s="1"/>
  <c r="AY15" i="26"/>
  <c r="M26" i="28" s="1"/>
  <c r="AW15" i="26"/>
  <c r="M25" i="28" s="1"/>
  <c r="AU15" i="26"/>
  <c r="M24" i="28" s="1"/>
  <c r="AS15" i="26"/>
  <c r="M23" i="28" s="1"/>
  <c r="AQ15" i="26"/>
  <c r="M22" i="28" s="1"/>
  <c r="AO15" i="26"/>
  <c r="M21" i="28" s="1"/>
  <c r="AM15" i="26"/>
  <c r="M20" i="28" s="1"/>
  <c r="AK15" i="26"/>
  <c r="M19" i="28" s="1"/>
  <c r="AI15" i="26"/>
  <c r="M18" i="28" s="1"/>
  <c r="AG15" i="26"/>
  <c r="M17" i="28" s="1"/>
  <c r="AE15" i="26"/>
  <c r="M16" i="28" s="1"/>
  <c r="AC15" i="26"/>
  <c r="M15" i="28" s="1"/>
  <c r="AA15" i="26"/>
  <c r="M14" i="28" s="1"/>
  <c r="Y15" i="26"/>
  <c r="M13" i="28" s="1"/>
  <c r="W15" i="26"/>
  <c r="M12" i="28" s="1"/>
  <c r="U15" i="26"/>
  <c r="M11" i="28" s="1"/>
  <c r="S15" i="26"/>
  <c r="M10" i="28" s="1"/>
  <c r="Q15" i="26"/>
  <c r="M9" i="28" s="1"/>
  <c r="O15" i="26"/>
  <c r="M8" i="28" s="1"/>
  <c r="M15" i="26"/>
  <c r="M7" i="28" s="1"/>
  <c r="K15" i="26"/>
  <c r="M6" i="28" s="1"/>
  <c r="I15" i="26"/>
  <c r="M5" i="28" s="1"/>
  <c r="G15" i="26"/>
  <c r="M4" i="28" s="1"/>
  <c r="E15" i="26"/>
  <c r="M3" i="28" s="1"/>
  <c r="C15" i="26"/>
  <c r="L31" i="28"/>
  <c r="L30" i="28"/>
  <c r="L29" i="28"/>
  <c r="L28" i="28"/>
  <c r="L27" i="28"/>
  <c r="L25" i="28"/>
  <c r="L24" i="28"/>
  <c r="L23" i="28"/>
  <c r="L22" i="28"/>
  <c r="L21" i="28"/>
  <c r="L20" i="28"/>
  <c r="L19" i="28"/>
  <c r="L17" i="28"/>
  <c r="L16" i="28"/>
  <c r="L15" i="28"/>
  <c r="L13" i="28"/>
  <c r="L12" i="28"/>
  <c r="L11" i="28"/>
  <c r="L10" i="28"/>
  <c r="L9" i="28"/>
  <c r="L8" i="28"/>
  <c r="L7" i="28"/>
  <c r="L6" i="28"/>
  <c r="L5" i="28"/>
  <c r="L3" i="28"/>
  <c r="K31" i="28"/>
  <c r="K30" i="28"/>
  <c r="K29" i="28"/>
  <c r="K28" i="28"/>
  <c r="K27" i="28"/>
  <c r="K26" i="28"/>
  <c r="K25" i="28"/>
  <c r="K24" i="28"/>
  <c r="K23" i="28"/>
  <c r="K22" i="28"/>
  <c r="K21" i="28"/>
  <c r="K20" i="28"/>
  <c r="K19" i="28"/>
  <c r="K18" i="28"/>
  <c r="K17" i="28"/>
  <c r="K16" i="28"/>
  <c r="K15" i="28"/>
  <c r="K14" i="28"/>
  <c r="K13" i="28"/>
  <c r="K11" i="28"/>
  <c r="K10" i="28"/>
  <c r="K8" i="28"/>
  <c r="K7" i="28"/>
  <c r="K6" i="28"/>
  <c r="K4" i="28"/>
  <c r="K3" i="28"/>
  <c r="BW14" i="26"/>
  <c r="BU14" i="26"/>
  <c r="BS14" i="26"/>
  <c r="BM14" i="26"/>
  <c r="BN14" i="26" s="1"/>
  <c r="BL14" i="26"/>
  <c r="BI14" i="26"/>
  <c r="J31" i="28" s="1"/>
  <c r="BG14" i="26"/>
  <c r="J30" i="28" s="1"/>
  <c r="BE14" i="26"/>
  <c r="J29" i="28" s="1"/>
  <c r="BC14" i="26"/>
  <c r="J28" i="28" s="1"/>
  <c r="BA14" i="26"/>
  <c r="J27" i="28" s="1"/>
  <c r="AY14" i="26"/>
  <c r="J26" i="28" s="1"/>
  <c r="AW14" i="26"/>
  <c r="J25" i="28" s="1"/>
  <c r="AU14" i="26"/>
  <c r="J24" i="28" s="1"/>
  <c r="AS14" i="26"/>
  <c r="J23" i="28" s="1"/>
  <c r="AQ14" i="26"/>
  <c r="J22" i="28" s="1"/>
  <c r="AO14" i="26"/>
  <c r="J21" i="28" s="1"/>
  <c r="AM14" i="26"/>
  <c r="J20" i="28" s="1"/>
  <c r="AK14" i="26"/>
  <c r="J19" i="28" s="1"/>
  <c r="AI14" i="26"/>
  <c r="J18" i="28" s="1"/>
  <c r="AG14" i="26"/>
  <c r="J17" i="28" s="1"/>
  <c r="AE14" i="26"/>
  <c r="J16" i="28" s="1"/>
  <c r="AC14" i="26"/>
  <c r="J15" i="28" s="1"/>
  <c r="AA14" i="26"/>
  <c r="J14" i="28" s="1"/>
  <c r="Y14" i="26"/>
  <c r="J13" i="28" s="1"/>
  <c r="W14" i="26"/>
  <c r="J12" i="28" s="1"/>
  <c r="U14" i="26"/>
  <c r="J11" i="28" s="1"/>
  <c r="S14" i="26"/>
  <c r="J10" i="28" s="1"/>
  <c r="Q14" i="26"/>
  <c r="J9" i="28" s="1"/>
  <c r="O14" i="26"/>
  <c r="J8" i="28" s="1"/>
  <c r="M14" i="26"/>
  <c r="J7" i="28" s="1"/>
  <c r="K14" i="26"/>
  <c r="J6" i="28" s="1"/>
  <c r="I14" i="26"/>
  <c r="J5" i="28" s="1"/>
  <c r="G14" i="26"/>
  <c r="J4" i="28" s="1"/>
  <c r="E14" i="26"/>
  <c r="J3" i="28" s="1"/>
  <c r="C14" i="26"/>
  <c r="BL13" i="26"/>
  <c r="BR12" i="26"/>
  <c r="BP12" i="26"/>
  <c r="BH12" i="26"/>
  <c r="L31" i="27" s="1"/>
  <c r="BF12" i="26"/>
  <c r="L30" i="27" s="1"/>
  <c r="BD12" i="26"/>
  <c r="L29" i="27" s="1"/>
  <c r="BB12" i="26"/>
  <c r="L28" i="27" s="1"/>
  <c r="AZ12" i="26"/>
  <c r="L27" i="27" s="1"/>
  <c r="AX12" i="26"/>
  <c r="L26" i="27" s="1"/>
  <c r="AV12" i="26"/>
  <c r="L25" i="27" s="1"/>
  <c r="AT12" i="26"/>
  <c r="L24" i="27" s="1"/>
  <c r="AR12" i="26"/>
  <c r="L23" i="27" s="1"/>
  <c r="AP12" i="26"/>
  <c r="L22" i="27" s="1"/>
  <c r="AN12" i="26"/>
  <c r="L21" i="27" s="1"/>
  <c r="AL12" i="26"/>
  <c r="L20" i="27" s="1"/>
  <c r="AJ12" i="26"/>
  <c r="L19" i="27" s="1"/>
  <c r="AH12" i="26"/>
  <c r="L18" i="27" s="1"/>
  <c r="AF12" i="26"/>
  <c r="L17" i="27" s="1"/>
  <c r="AD12" i="26"/>
  <c r="L16" i="27" s="1"/>
  <c r="AB12" i="26"/>
  <c r="L15" i="27" s="1"/>
  <c r="Z12" i="26"/>
  <c r="L14" i="27" s="1"/>
  <c r="X12" i="26"/>
  <c r="L13" i="27" s="1"/>
  <c r="V12" i="26"/>
  <c r="L12" i="27" s="1"/>
  <c r="T12" i="26"/>
  <c r="L11" i="27" s="1"/>
  <c r="R12" i="26"/>
  <c r="L10" i="27" s="1"/>
  <c r="P12" i="26"/>
  <c r="L9" i="27" s="1"/>
  <c r="N12" i="26"/>
  <c r="L8" i="27" s="1"/>
  <c r="L12" i="26"/>
  <c r="L7" i="27" s="1"/>
  <c r="J12" i="26"/>
  <c r="L6" i="27" s="1"/>
  <c r="H12" i="26"/>
  <c r="L5" i="27" s="1"/>
  <c r="L4" i="27"/>
  <c r="D12" i="26"/>
  <c r="L3" i="27" s="1"/>
  <c r="B12" i="26"/>
  <c r="BR11" i="26"/>
  <c r="BP11" i="26"/>
  <c r="BH11" i="26"/>
  <c r="K31" i="27" s="1"/>
  <c r="BF11" i="26"/>
  <c r="K30" i="27" s="1"/>
  <c r="BD11" i="26"/>
  <c r="K29" i="27" s="1"/>
  <c r="BB11" i="26"/>
  <c r="K28" i="27" s="1"/>
  <c r="AZ11" i="26"/>
  <c r="K27" i="27" s="1"/>
  <c r="AX11" i="26"/>
  <c r="K26" i="27" s="1"/>
  <c r="AV11" i="26"/>
  <c r="K25" i="27" s="1"/>
  <c r="AT11" i="26"/>
  <c r="K24" i="27" s="1"/>
  <c r="AR11" i="26"/>
  <c r="K23" i="27" s="1"/>
  <c r="AP11" i="26"/>
  <c r="K22" i="27" s="1"/>
  <c r="AN11" i="26"/>
  <c r="K21" i="27" s="1"/>
  <c r="AL11" i="26"/>
  <c r="K20" i="27" s="1"/>
  <c r="AJ11" i="26"/>
  <c r="K19" i="27" s="1"/>
  <c r="AH11" i="26"/>
  <c r="K18" i="27" s="1"/>
  <c r="AF11" i="26"/>
  <c r="K17" i="27" s="1"/>
  <c r="AD11" i="26"/>
  <c r="K16" i="27" s="1"/>
  <c r="AB11" i="26"/>
  <c r="K15" i="27" s="1"/>
  <c r="Z11" i="26"/>
  <c r="K14" i="27" s="1"/>
  <c r="X11" i="26"/>
  <c r="K13" i="27" s="1"/>
  <c r="V11" i="26"/>
  <c r="K12" i="27" s="1"/>
  <c r="T11" i="26"/>
  <c r="K11" i="27" s="1"/>
  <c r="R11" i="26"/>
  <c r="K10" i="27" s="1"/>
  <c r="P11" i="26"/>
  <c r="K9" i="27" s="1"/>
  <c r="N11" i="26"/>
  <c r="K8" i="27" s="1"/>
  <c r="L11" i="26"/>
  <c r="K7" i="27" s="1"/>
  <c r="J11" i="26"/>
  <c r="K6" i="27" s="1"/>
  <c r="H11" i="26"/>
  <c r="K5" i="27" s="1"/>
  <c r="K4" i="27"/>
  <c r="D11" i="26"/>
  <c r="K3" i="27" s="1"/>
  <c r="B11" i="26"/>
  <c r="K2" i="27" s="1"/>
  <c r="BW10" i="26"/>
  <c r="BU10" i="26"/>
  <c r="BS10" i="26"/>
  <c r="BM10" i="26"/>
  <c r="BN10" i="26" s="1"/>
  <c r="BL10" i="26"/>
  <c r="BI10" i="26"/>
  <c r="I31" i="28" s="1"/>
  <c r="BG10" i="26"/>
  <c r="I30" i="28" s="1"/>
  <c r="BE10" i="26"/>
  <c r="I29" i="28" s="1"/>
  <c r="BC10" i="26"/>
  <c r="I28" i="28" s="1"/>
  <c r="BA10" i="26"/>
  <c r="I27" i="28" s="1"/>
  <c r="AY10" i="26"/>
  <c r="I26" i="28" s="1"/>
  <c r="AW10" i="26"/>
  <c r="I25" i="28" s="1"/>
  <c r="AU10" i="26"/>
  <c r="I24" i="28" s="1"/>
  <c r="AS10" i="26"/>
  <c r="I23" i="28" s="1"/>
  <c r="I22" i="28"/>
  <c r="AO10" i="26"/>
  <c r="I21" i="28" s="1"/>
  <c r="AM10" i="26"/>
  <c r="I20" i="28" s="1"/>
  <c r="AK10" i="26"/>
  <c r="I19" i="28" s="1"/>
  <c r="AI10" i="26"/>
  <c r="I18" i="28" s="1"/>
  <c r="AG10" i="26"/>
  <c r="I17" i="28" s="1"/>
  <c r="AE10" i="26"/>
  <c r="I16" i="28" s="1"/>
  <c r="AC10" i="26"/>
  <c r="I15" i="28" s="1"/>
  <c r="AA10" i="26"/>
  <c r="I14" i="28" s="1"/>
  <c r="Y10" i="26"/>
  <c r="I13" i="28" s="1"/>
  <c r="W10" i="26"/>
  <c r="I12" i="28" s="1"/>
  <c r="U10" i="26"/>
  <c r="I11" i="28" s="1"/>
  <c r="S10" i="26"/>
  <c r="I10" i="28" s="1"/>
  <c r="Q10" i="26"/>
  <c r="I9" i="28" s="1"/>
  <c r="O10" i="26"/>
  <c r="I8" i="28" s="1"/>
  <c r="M10" i="26"/>
  <c r="I7" i="28" s="1"/>
  <c r="K10" i="26"/>
  <c r="I6" i="28" s="1"/>
  <c r="I10" i="26"/>
  <c r="I5" i="28" s="1"/>
  <c r="G10" i="26"/>
  <c r="E10" i="26"/>
  <c r="I3" i="28" s="1"/>
  <c r="C10" i="26"/>
  <c r="I2" i="28" s="1"/>
  <c r="BW9" i="26"/>
  <c r="BU9" i="26"/>
  <c r="BS9" i="26"/>
  <c r="BM9" i="26"/>
  <c r="BN9" i="26" s="1"/>
  <c r="BL9" i="26"/>
  <c r="BI9" i="26"/>
  <c r="H31" i="28" s="1"/>
  <c r="BG9" i="26"/>
  <c r="H30" i="28" s="1"/>
  <c r="BE9" i="26"/>
  <c r="H29" i="28" s="1"/>
  <c r="BC9" i="26"/>
  <c r="H28" i="28" s="1"/>
  <c r="BA9" i="26"/>
  <c r="H27" i="28" s="1"/>
  <c r="AY9" i="26"/>
  <c r="H26" i="28" s="1"/>
  <c r="AW9" i="26"/>
  <c r="H25" i="28" s="1"/>
  <c r="AU9" i="26"/>
  <c r="H24" i="28" s="1"/>
  <c r="AS9" i="26"/>
  <c r="H23" i="28" s="1"/>
  <c r="H22" i="28"/>
  <c r="AO9" i="26"/>
  <c r="H21" i="28" s="1"/>
  <c r="AM9" i="26"/>
  <c r="H20" i="28" s="1"/>
  <c r="AK9" i="26"/>
  <c r="H19" i="28" s="1"/>
  <c r="AI9" i="26"/>
  <c r="H18" i="28" s="1"/>
  <c r="AG9" i="26"/>
  <c r="H17" i="28" s="1"/>
  <c r="AE9" i="26"/>
  <c r="H16" i="28" s="1"/>
  <c r="AC9" i="26"/>
  <c r="H15" i="28" s="1"/>
  <c r="AA9" i="26"/>
  <c r="H14" i="28" s="1"/>
  <c r="Y9" i="26"/>
  <c r="H13" i="28" s="1"/>
  <c r="W9" i="26"/>
  <c r="H12" i="28" s="1"/>
  <c r="U9" i="26"/>
  <c r="H11" i="28" s="1"/>
  <c r="S9" i="26"/>
  <c r="H10" i="28" s="1"/>
  <c r="Q9" i="26"/>
  <c r="H9" i="28" s="1"/>
  <c r="O9" i="26"/>
  <c r="H8" i="28" s="1"/>
  <c r="M9" i="26"/>
  <c r="H7" i="28" s="1"/>
  <c r="K9" i="26"/>
  <c r="H6" i="28" s="1"/>
  <c r="I9" i="26"/>
  <c r="H5" i="28" s="1"/>
  <c r="G9" i="26"/>
  <c r="H4" i="28" s="1"/>
  <c r="E9" i="26"/>
  <c r="H3" i="28" s="1"/>
  <c r="C9" i="26"/>
  <c r="BW8" i="26"/>
  <c r="BU8" i="26"/>
  <c r="BS8" i="26"/>
  <c r="BM8" i="26"/>
  <c r="BN8" i="26" s="1"/>
  <c r="BL8" i="26"/>
  <c r="BI8" i="26"/>
  <c r="G31" i="28" s="1"/>
  <c r="BG8" i="26"/>
  <c r="G30" i="28" s="1"/>
  <c r="BE8" i="26"/>
  <c r="G29" i="28" s="1"/>
  <c r="BC8" i="26"/>
  <c r="G28" i="28" s="1"/>
  <c r="BA8" i="26"/>
  <c r="G27" i="28" s="1"/>
  <c r="AY8" i="26"/>
  <c r="G26" i="28" s="1"/>
  <c r="AW8" i="26"/>
  <c r="G25" i="28" s="1"/>
  <c r="AU8" i="26"/>
  <c r="G24" i="28" s="1"/>
  <c r="AS8" i="26"/>
  <c r="G23" i="28" s="1"/>
  <c r="G22" i="28"/>
  <c r="AO8" i="26"/>
  <c r="G21" i="28" s="1"/>
  <c r="AM8" i="26"/>
  <c r="G20" i="28" s="1"/>
  <c r="AK8" i="26"/>
  <c r="G19" i="28" s="1"/>
  <c r="AI8" i="26"/>
  <c r="G18" i="28" s="1"/>
  <c r="AG8" i="26"/>
  <c r="G17" i="28" s="1"/>
  <c r="AE8" i="26"/>
  <c r="G16" i="28" s="1"/>
  <c r="G15" i="28"/>
  <c r="AA8" i="26"/>
  <c r="G14" i="28" s="1"/>
  <c r="Y8" i="26"/>
  <c r="G13" i="28" s="1"/>
  <c r="W8" i="26"/>
  <c r="G12" i="28" s="1"/>
  <c r="U8" i="26"/>
  <c r="G11" i="28" s="1"/>
  <c r="S8" i="26"/>
  <c r="G10" i="28" s="1"/>
  <c r="Q8" i="26"/>
  <c r="G9" i="28" s="1"/>
  <c r="O8" i="26"/>
  <c r="G8" i="28" s="1"/>
  <c r="M8" i="26"/>
  <c r="G7" i="28" s="1"/>
  <c r="K8" i="26"/>
  <c r="G6" i="28" s="1"/>
  <c r="I8" i="26"/>
  <c r="G5" i="28" s="1"/>
  <c r="G8" i="26"/>
  <c r="G4" i="28" s="1"/>
  <c r="E8" i="26"/>
  <c r="G3" i="28" s="1"/>
  <c r="C8" i="26"/>
  <c r="BW7" i="26"/>
  <c r="BU7" i="26"/>
  <c r="BS7" i="26"/>
  <c r="BM7" i="26"/>
  <c r="BN7" i="26" s="1"/>
  <c r="BL7" i="26"/>
  <c r="BI7" i="26"/>
  <c r="F31" i="28" s="1"/>
  <c r="BG7" i="26"/>
  <c r="F30" i="28" s="1"/>
  <c r="BE7" i="26"/>
  <c r="F29" i="28" s="1"/>
  <c r="BC7" i="26"/>
  <c r="F28" i="28" s="1"/>
  <c r="BA7" i="26"/>
  <c r="F27" i="28" s="1"/>
  <c r="AY7" i="26"/>
  <c r="F26" i="28" s="1"/>
  <c r="AW7" i="26"/>
  <c r="F25" i="28" s="1"/>
  <c r="AU7" i="26"/>
  <c r="F24" i="28" s="1"/>
  <c r="AS7" i="26"/>
  <c r="F23" i="28" s="1"/>
  <c r="F22" i="28"/>
  <c r="AO7" i="26"/>
  <c r="F21" i="28" s="1"/>
  <c r="AM7" i="26"/>
  <c r="F20" i="28" s="1"/>
  <c r="AK7" i="26"/>
  <c r="F19" i="28" s="1"/>
  <c r="AI7" i="26"/>
  <c r="F18" i="28" s="1"/>
  <c r="AG7" i="26"/>
  <c r="F17" i="28" s="1"/>
  <c r="AE7" i="26"/>
  <c r="F16" i="28" s="1"/>
  <c r="AC7" i="26"/>
  <c r="F15" i="28" s="1"/>
  <c r="AA7" i="26"/>
  <c r="F14" i="28" s="1"/>
  <c r="Y7" i="26"/>
  <c r="F13" i="28" s="1"/>
  <c r="W7" i="26"/>
  <c r="F12" i="28" s="1"/>
  <c r="U7" i="26"/>
  <c r="F11" i="28" s="1"/>
  <c r="S7" i="26"/>
  <c r="F10" i="28" s="1"/>
  <c r="Q7" i="26"/>
  <c r="F9" i="28" s="1"/>
  <c r="O7" i="26"/>
  <c r="F8" i="28" s="1"/>
  <c r="M7" i="26"/>
  <c r="F7" i="28" s="1"/>
  <c r="K7" i="26"/>
  <c r="F6" i="28" s="1"/>
  <c r="I7" i="26"/>
  <c r="F5" i="28" s="1"/>
  <c r="G7" i="26"/>
  <c r="F4" i="28" s="1"/>
  <c r="E7" i="26"/>
  <c r="F3" i="28" s="1"/>
  <c r="C7" i="26"/>
  <c r="F2" i="28" s="1"/>
  <c r="BW6" i="26"/>
  <c r="BU6" i="26"/>
  <c r="BS6" i="26"/>
  <c r="BM6" i="26"/>
  <c r="BN6" i="26" s="1"/>
  <c r="BL6" i="26"/>
  <c r="BI6" i="26"/>
  <c r="E31" i="28" s="1"/>
  <c r="BG6" i="26"/>
  <c r="E30" i="28" s="1"/>
  <c r="BE6" i="26"/>
  <c r="E29" i="28" s="1"/>
  <c r="BC6" i="26"/>
  <c r="E28" i="28" s="1"/>
  <c r="BA6" i="26"/>
  <c r="E27" i="28" s="1"/>
  <c r="AY6" i="26"/>
  <c r="E26" i="28" s="1"/>
  <c r="AW6" i="26"/>
  <c r="E25" i="28" s="1"/>
  <c r="AU6" i="26"/>
  <c r="E24" i="28" s="1"/>
  <c r="AS6" i="26"/>
  <c r="E23" i="28" s="1"/>
  <c r="E22" i="28"/>
  <c r="AO6" i="26"/>
  <c r="E21" i="28" s="1"/>
  <c r="AM6" i="26"/>
  <c r="E20" i="28" s="1"/>
  <c r="AK6" i="26"/>
  <c r="E19" i="28" s="1"/>
  <c r="AI6" i="26"/>
  <c r="E18" i="28" s="1"/>
  <c r="AG6" i="26"/>
  <c r="E17" i="28" s="1"/>
  <c r="AE6" i="26"/>
  <c r="E16" i="28" s="1"/>
  <c r="AC6" i="26"/>
  <c r="E15" i="28" s="1"/>
  <c r="AA6" i="26"/>
  <c r="E14" i="28" s="1"/>
  <c r="Y6" i="26"/>
  <c r="E13" i="28" s="1"/>
  <c r="W6" i="26"/>
  <c r="E12" i="28" s="1"/>
  <c r="U6" i="26"/>
  <c r="E11" i="28" s="1"/>
  <c r="S6" i="26"/>
  <c r="E10" i="28" s="1"/>
  <c r="Q6" i="26"/>
  <c r="E9" i="28" s="1"/>
  <c r="O6" i="26"/>
  <c r="E8" i="28" s="1"/>
  <c r="M6" i="26"/>
  <c r="E7" i="28" s="1"/>
  <c r="K6" i="26"/>
  <c r="E6" i="28" s="1"/>
  <c r="I6" i="26"/>
  <c r="E5" i="28" s="1"/>
  <c r="G6" i="26"/>
  <c r="E4" i="28" s="1"/>
  <c r="E6" i="26"/>
  <c r="E3" i="28" s="1"/>
  <c r="C6" i="26"/>
  <c r="BL5" i="26"/>
  <c r="BW4" i="26"/>
  <c r="BU4" i="26"/>
  <c r="BS4" i="26"/>
  <c r="BR4" i="26"/>
  <c r="BP4" i="26"/>
  <c r="BM4" i="26"/>
  <c r="BN4" i="26" s="1"/>
  <c r="BL4" i="26"/>
  <c r="BW3" i="26"/>
  <c r="BU3" i="26"/>
  <c r="BS3" i="26"/>
  <c r="BM3" i="26"/>
  <c r="BN3" i="26" s="1"/>
  <c r="BL3" i="26"/>
  <c r="BI3" i="26"/>
  <c r="D31" i="28" s="1"/>
  <c r="BG3" i="26"/>
  <c r="D30" i="28" s="1"/>
  <c r="BE3" i="26"/>
  <c r="D29" i="28" s="1"/>
  <c r="BC3" i="26"/>
  <c r="D28" i="28" s="1"/>
  <c r="BA3" i="26"/>
  <c r="D27" i="28" s="1"/>
  <c r="AY3" i="26"/>
  <c r="D26" i="28" s="1"/>
  <c r="AW3" i="26"/>
  <c r="D25" i="28" s="1"/>
  <c r="AU3" i="26"/>
  <c r="D24" i="28" s="1"/>
  <c r="AS3" i="26"/>
  <c r="D23" i="28" s="1"/>
  <c r="AQ3" i="26"/>
  <c r="D22" i="28" s="1"/>
  <c r="AO3" i="26"/>
  <c r="D21" i="28" s="1"/>
  <c r="AM3" i="26"/>
  <c r="D20" i="28" s="1"/>
  <c r="AK3" i="26"/>
  <c r="D19" i="28" s="1"/>
  <c r="AI3" i="26"/>
  <c r="D18" i="28" s="1"/>
  <c r="AG3" i="26"/>
  <c r="D17" i="28" s="1"/>
  <c r="AE3" i="26"/>
  <c r="D16" i="28" s="1"/>
  <c r="AC3" i="26"/>
  <c r="D15" i="28" s="1"/>
  <c r="AA3" i="26"/>
  <c r="D14" i="28" s="1"/>
  <c r="Y3" i="26"/>
  <c r="D13" i="28" s="1"/>
  <c r="W3" i="26"/>
  <c r="D12" i="28" s="1"/>
  <c r="U3" i="26"/>
  <c r="D11" i="28" s="1"/>
  <c r="S3" i="26"/>
  <c r="D10" i="28" s="1"/>
  <c r="Q3" i="26"/>
  <c r="D9" i="28" s="1"/>
  <c r="O3" i="26"/>
  <c r="D8" i="28" s="1"/>
  <c r="M3" i="26"/>
  <c r="D7" i="28" s="1"/>
  <c r="K3" i="26"/>
  <c r="D6" i="28" s="1"/>
  <c r="I3" i="26"/>
  <c r="D5" i="28" s="1"/>
  <c r="G3" i="26"/>
  <c r="D4" i="28" s="1"/>
  <c r="E3" i="26"/>
  <c r="D3" i="28" s="1"/>
  <c r="C3" i="26"/>
  <c r="A2" i="14"/>
  <c r="B2" i="14"/>
  <c r="B2" i="12"/>
  <c r="A2" i="12"/>
  <c r="A3" i="12" s="1"/>
  <c r="A10" i="28" l="1"/>
  <c r="A22" i="28"/>
  <c r="A24" i="28"/>
  <c r="A2" i="28"/>
  <c r="A6" i="28"/>
  <c r="A30" i="28"/>
  <c r="BX34" i="26"/>
  <c r="BX10" i="26"/>
  <c r="S2" i="31"/>
  <c r="BM11" i="26"/>
  <c r="BN11" i="26" s="1"/>
  <c r="BR10" i="26"/>
  <c r="I4" i="28"/>
  <c r="K2" i="28"/>
  <c r="W2" i="28"/>
  <c r="BU27" i="26"/>
  <c r="AG7" i="27"/>
  <c r="BV3" i="29"/>
  <c r="D2" i="31"/>
  <c r="BR15" i="29"/>
  <c r="M2" i="31"/>
  <c r="BX15" i="29"/>
  <c r="BR3" i="32"/>
  <c r="D3" i="34"/>
  <c r="BS11" i="26"/>
  <c r="BO11" i="26"/>
  <c r="BP23" i="26"/>
  <c r="BQ23" i="26" s="1"/>
  <c r="Z3" i="28"/>
  <c r="N2" i="28"/>
  <c r="BM39" i="26"/>
  <c r="BN39" i="26" s="1"/>
  <c r="BO39" i="26"/>
  <c r="AP2" i="27"/>
  <c r="BR14" i="26"/>
  <c r="J2" i="28"/>
  <c r="BT16" i="26"/>
  <c r="O2" i="28"/>
  <c r="BX9" i="26"/>
  <c r="H2" i="28"/>
  <c r="L4" i="28"/>
  <c r="L2" i="31"/>
  <c r="BX6" i="26"/>
  <c r="E2" i="28"/>
  <c r="BU12" i="26"/>
  <c r="BO12" i="26"/>
  <c r="L2" i="27"/>
  <c r="X2" i="28"/>
  <c r="BM31" i="26"/>
  <c r="BN31" i="26" s="1"/>
  <c r="AJ9" i="27"/>
  <c r="BV7" i="26"/>
  <c r="BV3" i="26"/>
  <c r="D2" i="28"/>
  <c r="BT38" i="26"/>
  <c r="B31" i="27"/>
  <c r="B29" i="28"/>
  <c r="B25" i="28"/>
  <c r="B21" i="28"/>
  <c r="B17" i="28"/>
  <c r="B13" i="28"/>
  <c r="B28" i="28"/>
  <c r="B24" i="28"/>
  <c r="B20" i="28"/>
  <c r="B16" i="28"/>
  <c r="B12" i="28"/>
  <c r="B30" i="28"/>
  <c r="B26" i="28"/>
  <c r="B22" i="28"/>
  <c r="B18" i="28"/>
  <c r="B14" i="28"/>
  <c r="B27" i="28"/>
  <c r="B19" i="28"/>
  <c r="B16" i="27"/>
  <c r="B31" i="28"/>
  <c r="B11" i="28"/>
  <c r="B7" i="28"/>
  <c r="B3" i="28"/>
  <c r="B12" i="27"/>
  <c r="B8" i="27"/>
  <c r="B10" i="28"/>
  <c r="B6" i="28"/>
  <c r="B2" i="28"/>
  <c r="B4" i="27"/>
  <c r="B23" i="28"/>
  <c r="B15" i="28"/>
  <c r="B9" i="28"/>
  <c r="B5" i="28"/>
  <c r="B28" i="27"/>
  <c r="B24" i="27"/>
  <c r="B8" i="28"/>
  <c r="BR8" i="26"/>
  <c r="G2" i="28"/>
  <c r="BX17" i="26"/>
  <c r="P2" i="28"/>
  <c r="BR18" i="26"/>
  <c r="R2" i="28"/>
  <c r="BT30" i="26"/>
  <c r="BP30" i="26"/>
  <c r="BQ30" i="26" s="1"/>
  <c r="N6" i="31"/>
  <c r="BT16" i="29"/>
  <c r="O3" i="31"/>
  <c r="BR20" i="26"/>
  <c r="BR26" i="26"/>
  <c r="BS31" i="26"/>
  <c r="BO31" i="26"/>
  <c r="BR34" i="26"/>
  <c r="BW35" i="26"/>
  <c r="BO35" i="26"/>
  <c r="A5" i="28"/>
  <c r="A9" i="28"/>
  <c r="A15" i="28"/>
  <c r="A18" i="28"/>
  <c r="BW11" i="29"/>
  <c r="BO11" i="29"/>
  <c r="K2" i="30"/>
  <c r="BM11" i="29"/>
  <c r="BN11" i="29" s="1"/>
  <c r="BU12" i="29"/>
  <c r="BO12" i="29"/>
  <c r="BR23" i="26"/>
  <c r="BR33" i="26"/>
  <c r="BT37" i="26"/>
  <c r="A31" i="27"/>
  <c r="A29" i="28"/>
  <c r="A25" i="28"/>
  <c r="A21" i="28"/>
  <c r="A31" i="28"/>
  <c r="AF6" i="28"/>
  <c r="A12" i="28"/>
  <c r="BV7" i="29"/>
  <c r="F2" i="31"/>
  <c r="BX9" i="29"/>
  <c r="H2" i="31"/>
  <c r="BS11" i="29"/>
  <c r="K3" i="30"/>
  <c r="BT34" i="29"/>
  <c r="AF8" i="31"/>
  <c r="BT6" i="26"/>
  <c r="BT10" i="26"/>
  <c r="BT17" i="26"/>
  <c r="BV26" i="26"/>
  <c r="AJ2" i="27"/>
  <c r="Z2" i="28"/>
  <c r="AH2" i="28"/>
  <c r="A14" i="28"/>
  <c r="A17" i="28"/>
  <c r="A20" i="28"/>
  <c r="BU39" i="29"/>
  <c r="AP7" i="30"/>
  <c r="BR15" i="26"/>
  <c r="BV20" i="26"/>
  <c r="BV34" i="26"/>
  <c r="S2" i="28"/>
  <c r="A3" i="28"/>
  <c r="A7" i="28"/>
  <c r="A11" i="28"/>
  <c r="A26" i="28"/>
  <c r="BR18" i="29"/>
  <c r="R2" i="31"/>
  <c r="BV25" i="26"/>
  <c r="BO27" i="26"/>
  <c r="L2" i="28"/>
  <c r="T2" i="28"/>
  <c r="AB2" i="28"/>
  <c r="P8" i="28"/>
  <c r="X8" i="28"/>
  <c r="A19" i="28"/>
  <c r="A27" i="28"/>
  <c r="A28" i="28"/>
  <c r="BV6" i="29"/>
  <c r="E2" i="31"/>
  <c r="BX8" i="29"/>
  <c r="G2" i="31"/>
  <c r="T4" i="31"/>
  <c r="BV21" i="26"/>
  <c r="BP34" i="26"/>
  <c r="BQ34" i="26" s="1"/>
  <c r="AM2" i="27"/>
  <c r="M2" i="28"/>
  <c r="U2" i="28"/>
  <c r="AC2" i="28"/>
  <c r="A4" i="28"/>
  <c r="A8" i="28"/>
  <c r="A13" i="28"/>
  <c r="A16" i="28"/>
  <c r="N2" i="31"/>
  <c r="BP30" i="29"/>
  <c r="BQ30" i="29" s="1"/>
  <c r="AD4" i="31"/>
  <c r="P2" i="31"/>
  <c r="BP10" i="29"/>
  <c r="BQ10" i="29" s="1"/>
  <c r="I4" i="31"/>
  <c r="BP15" i="29"/>
  <c r="BQ15" i="29" s="1"/>
  <c r="M3" i="31"/>
  <c r="BT17" i="29"/>
  <c r="BV20" i="29"/>
  <c r="V2" i="31"/>
  <c r="X2" i="31"/>
  <c r="BR23" i="29"/>
  <c r="BP26" i="29"/>
  <c r="BQ26" i="29" s="1"/>
  <c r="BT29" i="29"/>
  <c r="AC4" i="31"/>
  <c r="BS39" i="29"/>
  <c r="AP5" i="30"/>
  <c r="K2" i="31"/>
  <c r="AC2" i="31"/>
  <c r="Q5" i="31"/>
  <c r="BL27" i="29"/>
  <c r="BT30" i="29"/>
  <c r="AD2" i="31"/>
  <c r="BV34" i="29"/>
  <c r="BX38" i="29"/>
  <c r="AH2" i="31"/>
  <c r="AF2" i="31"/>
  <c r="BL11" i="32"/>
  <c r="K8" i="33"/>
  <c r="BR14" i="29"/>
  <c r="BT20" i="29"/>
  <c r="V6" i="31"/>
  <c r="BV21" i="29"/>
  <c r="Y2" i="31"/>
  <c r="BV25" i="29"/>
  <c r="AA2" i="31"/>
  <c r="BO27" i="29"/>
  <c r="BW27" i="29"/>
  <c r="BX30" i="29"/>
  <c r="BW35" i="29"/>
  <c r="BO35" i="29"/>
  <c r="T2" i="31"/>
  <c r="BT6" i="29"/>
  <c r="E8" i="31"/>
  <c r="K7" i="31"/>
  <c r="L4" i="31"/>
  <c r="U2" i="31"/>
  <c r="BR30" i="29"/>
  <c r="BS31" i="29"/>
  <c r="BO31" i="29"/>
  <c r="BR34" i="29"/>
  <c r="AF6" i="31"/>
  <c r="BT37" i="29"/>
  <c r="AG2" i="31"/>
  <c r="BM39" i="29"/>
  <c r="BN39" i="29" s="1"/>
  <c r="BO39" i="29"/>
  <c r="AM2" i="30"/>
  <c r="W2" i="31"/>
  <c r="BT3" i="29"/>
  <c r="D5" i="31"/>
  <c r="BT7" i="29"/>
  <c r="BV10" i="29"/>
  <c r="I2" i="31"/>
  <c r="BV16" i="29"/>
  <c r="O2" i="31"/>
  <c r="Q2" i="31"/>
  <c r="BR33" i="29"/>
  <c r="AE2" i="31"/>
  <c r="BP37" i="29"/>
  <c r="BQ37" i="29" s="1"/>
  <c r="AG3" i="31"/>
  <c r="Z2" i="31"/>
  <c r="BX16" i="32"/>
  <c r="S2" i="34"/>
  <c r="BR16" i="32"/>
  <c r="S6" i="34"/>
  <c r="BS24" i="32"/>
  <c r="AG6" i="33"/>
  <c r="U2" i="34"/>
  <c r="J2" i="34"/>
  <c r="BO24" i="32"/>
  <c r="AG2" i="33"/>
  <c r="T2" i="34"/>
  <c r="BV3" i="32"/>
  <c r="D2" i="34"/>
  <c r="BX3" i="32"/>
  <c r="M4" i="34"/>
  <c r="BR15" i="32"/>
  <c r="R2" i="34"/>
  <c r="BV18" i="32"/>
  <c r="Y2" i="34"/>
  <c r="BV22" i="32"/>
  <c r="AA2" i="34"/>
  <c r="BX26" i="32"/>
  <c r="AC2" i="34"/>
  <c r="BS28" i="32"/>
  <c r="BO28" i="32"/>
  <c r="BW28" i="32"/>
  <c r="BT30" i="32"/>
  <c r="AE8" i="34"/>
  <c r="BW32" i="32"/>
  <c r="BO32" i="32"/>
  <c r="BM36" i="32"/>
  <c r="BN36" i="32" s="1"/>
  <c r="BO36" i="32"/>
  <c r="AM2" i="33"/>
  <c r="BX9" i="32"/>
  <c r="H2" i="34"/>
  <c r="BS11" i="32"/>
  <c r="BO11" i="32"/>
  <c r="BW11" i="32"/>
  <c r="BM12" i="32"/>
  <c r="BN12" i="32" s="1"/>
  <c r="P2" i="34"/>
  <c r="U8" i="34"/>
  <c r="W2" i="34"/>
  <c r="BT18" i="32"/>
  <c r="Y3" i="34"/>
  <c r="BT34" i="32"/>
  <c r="AG2" i="34"/>
  <c r="BV7" i="32"/>
  <c r="F2" i="34"/>
  <c r="BU12" i="32"/>
  <c r="BO12" i="32"/>
  <c r="K6" i="34"/>
  <c r="L2" i="34"/>
  <c r="N2" i="34"/>
  <c r="BP18" i="32"/>
  <c r="BQ18" i="32" s="1"/>
  <c r="Y4" i="34"/>
  <c r="BT20" i="32"/>
  <c r="Z8" i="34"/>
  <c r="BP22" i="32"/>
  <c r="BQ22" i="32" s="1"/>
  <c r="AA4" i="34"/>
  <c r="BR30" i="32"/>
  <c r="AE2" i="34"/>
  <c r="AP2" i="33"/>
  <c r="L9" i="33"/>
  <c r="BT3" i="32"/>
  <c r="D4" i="34"/>
  <c r="BT7" i="32"/>
  <c r="F4" i="34"/>
  <c r="M8" i="34"/>
  <c r="Q2" i="34"/>
  <c r="BR20" i="32"/>
  <c r="Z2" i="34"/>
  <c r="BR23" i="32"/>
  <c r="AB2" i="34"/>
  <c r="BR26" i="32"/>
  <c r="AC6" i="34"/>
  <c r="BT27" i="32"/>
  <c r="AD2" i="34"/>
  <c r="K2" i="33"/>
  <c r="BX7" i="32"/>
  <c r="BR9" i="32"/>
  <c r="H6" i="34"/>
  <c r="BT10" i="32"/>
  <c r="I2" i="34"/>
  <c r="BT14" i="32"/>
  <c r="O2" i="34"/>
  <c r="Q3" i="34"/>
  <c r="U4" i="34"/>
  <c r="X2" i="34"/>
  <c r="BV31" i="32"/>
  <c r="AF2" i="34"/>
  <c r="BX35" i="32"/>
  <c r="AH2" i="34"/>
  <c r="L2" i="33"/>
  <c r="AJ2" i="33"/>
  <c r="BX6" i="32"/>
  <c r="E2" i="34"/>
  <c r="BR8" i="32"/>
  <c r="G2" i="34"/>
  <c r="K2" i="34"/>
  <c r="M2" i="34"/>
  <c r="Q4" i="34"/>
  <c r="V2" i="34"/>
  <c r="BL28" i="32"/>
  <c r="A6" i="33"/>
  <c r="A10" i="33"/>
  <c r="A14" i="33"/>
  <c r="A18" i="33"/>
  <c r="A22" i="33"/>
  <c r="A26" i="33"/>
  <c r="A30" i="33"/>
  <c r="A4" i="34"/>
  <c r="A8" i="34"/>
  <c r="A12" i="34"/>
  <c r="A16" i="34"/>
  <c r="A20" i="34"/>
  <c r="A24" i="34"/>
  <c r="A28" i="34"/>
  <c r="B6" i="33"/>
  <c r="B10" i="33"/>
  <c r="B14" i="33"/>
  <c r="B18" i="33"/>
  <c r="B22" i="33"/>
  <c r="B26" i="33"/>
  <c r="B30" i="33"/>
  <c r="B4" i="34"/>
  <c r="B8" i="34"/>
  <c r="B12" i="34"/>
  <c r="B16" i="34"/>
  <c r="B20" i="34"/>
  <c r="B24" i="34"/>
  <c r="B28" i="34"/>
  <c r="A3" i="33"/>
  <c r="A7" i="33"/>
  <c r="A11" i="33"/>
  <c r="A15" i="33"/>
  <c r="A19" i="33"/>
  <c r="A23" i="33"/>
  <c r="A27" i="33"/>
  <c r="A31" i="33"/>
  <c r="A5" i="34"/>
  <c r="A9" i="34"/>
  <c r="A13" i="34"/>
  <c r="A17" i="34"/>
  <c r="A21" i="34"/>
  <c r="A25" i="34"/>
  <c r="A29" i="34"/>
  <c r="B3" i="33"/>
  <c r="B7" i="33"/>
  <c r="B11" i="33"/>
  <c r="B15" i="33"/>
  <c r="B19" i="33"/>
  <c r="B23" i="33"/>
  <c r="B27" i="33"/>
  <c r="B31" i="33"/>
  <c r="B5" i="34"/>
  <c r="B9" i="34"/>
  <c r="B13" i="34"/>
  <c r="B17" i="34"/>
  <c r="B21" i="34"/>
  <c r="B25" i="34"/>
  <c r="B29" i="34"/>
  <c r="A4" i="33"/>
  <c r="A8" i="33"/>
  <c r="A12" i="33"/>
  <c r="A16" i="33"/>
  <c r="A20" i="33"/>
  <c r="A24" i="33"/>
  <c r="A28" i="33"/>
  <c r="A2" i="34"/>
  <c r="A6" i="34"/>
  <c r="A10" i="34"/>
  <c r="A14" i="34"/>
  <c r="A18" i="34"/>
  <c r="A22" i="34"/>
  <c r="A26" i="34"/>
  <c r="A30" i="34"/>
  <c r="B4" i="33"/>
  <c r="B8" i="33"/>
  <c r="B12" i="33"/>
  <c r="B16" i="33"/>
  <c r="B20" i="33"/>
  <c r="B24" i="33"/>
  <c r="B28" i="33"/>
  <c r="B2" i="34"/>
  <c r="B6" i="34"/>
  <c r="B10" i="34"/>
  <c r="B14" i="34"/>
  <c r="B18" i="34"/>
  <c r="B22" i="34"/>
  <c r="B26" i="34"/>
  <c r="B30" i="34"/>
  <c r="A5" i="33"/>
  <c r="A9" i="33"/>
  <c r="A13" i="33"/>
  <c r="A17" i="33"/>
  <c r="A21" i="33"/>
  <c r="A25" i="33"/>
  <c r="A29" i="33"/>
  <c r="A3" i="34"/>
  <c r="A7" i="34"/>
  <c r="A11" i="34"/>
  <c r="A15" i="34"/>
  <c r="A19" i="34"/>
  <c r="A23" i="34"/>
  <c r="A27" i="34"/>
  <c r="B5" i="33"/>
  <c r="B9" i="33"/>
  <c r="B13" i="33"/>
  <c r="B17" i="33"/>
  <c r="B21" i="33"/>
  <c r="B25" i="33"/>
  <c r="B29" i="33"/>
  <c r="B3" i="34"/>
  <c r="B7" i="34"/>
  <c r="B11" i="34"/>
  <c r="B15" i="34"/>
  <c r="B19" i="34"/>
  <c r="B23" i="34"/>
  <c r="B27" i="34"/>
  <c r="BR6" i="32"/>
  <c r="BT8" i="32"/>
  <c r="BV10" i="32"/>
  <c r="BU11" i="32"/>
  <c r="BL12" i="32"/>
  <c r="BW12" i="32"/>
  <c r="BT15" i="32"/>
  <c r="BT23" i="32"/>
  <c r="BV27" i="32"/>
  <c r="BU28" i="32"/>
  <c r="BP31" i="32"/>
  <c r="BQ31" i="32" s="1"/>
  <c r="BX31" i="32"/>
  <c r="BM32" i="32"/>
  <c r="BN32" i="32" s="1"/>
  <c r="BR35" i="32"/>
  <c r="BT6" i="32"/>
  <c r="BV8" i="32"/>
  <c r="BP10" i="32"/>
  <c r="BQ10" i="32" s="1"/>
  <c r="BX10" i="32"/>
  <c r="BM11" i="32"/>
  <c r="BN11" i="32" s="1"/>
  <c r="BV15" i="32"/>
  <c r="BV23" i="32"/>
  <c r="BU24" i="32"/>
  <c r="BP27" i="32"/>
  <c r="BQ27" i="32" s="1"/>
  <c r="BX27" i="32"/>
  <c r="BM28" i="32"/>
  <c r="BN28" i="32" s="1"/>
  <c r="BR31" i="32"/>
  <c r="BT35" i="32"/>
  <c r="BV14" i="32"/>
  <c r="BV34" i="32"/>
  <c r="BR7" i="32"/>
  <c r="BT9" i="32"/>
  <c r="BP14" i="32"/>
  <c r="BQ14" i="32" s="1"/>
  <c r="BX14" i="32"/>
  <c r="BT16" i="32"/>
  <c r="BR18" i="32"/>
  <c r="BV20" i="32"/>
  <c r="BR22" i="32"/>
  <c r="BL24" i="32"/>
  <c r="BW24" i="32"/>
  <c r="BT26" i="32"/>
  <c r="BV30" i="32"/>
  <c r="BP34" i="32"/>
  <c r="BQ34" i="32" s="1"/>
  <c r="BX34" i="32"/>
  <c r="BS36" i="32"/>
  <c r="BP3" i="32"/>
  <c r="BQ3" i="32" s="1"/>
  <c r="BV6" i="32"/>
  <c r="BP8" i="32"/>
  <c r="BQ8" i="32" s="1"/>
  <c r="BX8" i="32"/>
  <c r="BR10" i="32"/>
  <c r="BP15" i="32"/>
  <c r="BQ15" i="32" s="1"/>
  <c r="BX15" i="32"/>
  <c r="BP23" i="32"/>
  <c r="BQ23" i="32" s="1"/>
  <c r="BX23" i="32"/>
  <c r="BM24" i="32"/>
  <c r="BN24" i="32" s="1"/>
  <c r="BR27" i="32"/>
  <c r="BT31" i="32"/>
  <c r="BV35" i="32"/>
  <c r="BU36" i="32"/>
  <c r="BP7" i="32"/>
  <c r="BQ7" i="32" s="1"/>
  <c r="BV9" i="32"/>
  <c r="BR14" i="32"/>
  <c r="BV16" i="32"/>
  <c r="BP20" i="32"/>
  <c r="BQ20" i="32" s="1"/>
  <c r="BX20" i="32"/>
  <c r="BT22" i="32"/>
  <c r="BV26" i="32"/>
  <c r="BP30" i="32"/>
  <c r="BQ30" i="32" s="1"/>
  <c r="BX30" i="32"/>
  <c r="BS32" i="32"/>
  <c r="BR34" i="32"/>
  <c r="BL36" i="32"/>
  <c r="BW36" i="32"/>
  <c r="BP6" i="32"/>
  <c r="BQ6" i="32" s="1"/>
  <c r="BS12" i="32"/>
  <c r="BU32" i="32"/>
  <c r="BP35" i="32"/>
  <c r="BQ35" i="32" s="1"/>
  <c r="BP9" i="32"/>
  <c r="BQ9" i="32" s="1"/>
  <c r="BP16" i="32"/>
  <c r="BQ16" i="32" s="1"/>
  <c r="BP26" i="32"/>
  <c r="BQ26" i="32" s="1"/>
  <c r="BL32" i="32"/>
  <c r="A20" i="31"/>
  <c r="B18" i="30"/>
  <c r="B4" i="31"/>
  <c r="B12" i="31"/>
  <c r="B16" i="31"/>
  <c r="B24" i="31"/>
  <c r="B28" i="31"/>
  <c r="A3" i="30"/>
  <c r="A7" i="30"/>
  <c r="A11" i="30"/>
  <c r="A15" i="30"/>
  <c r="A19" i="30"/>
  <c r="A23" i="30"/>
  <c r="A27" i="30"/>
  <c r="A31" i="30"/>
  <c r="A5" i="31"/>
  <c r="A9" i="31"/>
  <c r="A13" i="31"/>
  <c r="A17" i="31"/>
  <c r="A21" i="31"/>
  <c r="A25" i="31"/>
  <c r="A29" i="31"/>
  <c r="B3" i="30"/>
  <c r="B27" i="30"/>
  <c r="B31" i="30"/>
  <c r="B5" i="31"/>
  <c r="B9" i="31"/>
  <c r="B13" i="31"/>
  <c r="B17" i="31"/>
  <c r="B21" i="31"/>
  <c r="B25" i="31"/>
  <c r="B29" i="31"/>
  <c r="A10" i="30"/>
  <c r="B22" i="30"/>
  <c r="B7" i="30"/>
  <c r="B15" i="30"/>
  <c r="B23" i="30"/>
  <c r="A4" i="30"/>
  <c r="A8" i="30"/>
  <c r="A12" i="30"/>
  <c r="A16" i="30"/>
  <c r="A20" i="30"/>
  <c r="A24" i="30"/>
  <c r="A28" i="30"/>
  <c r="A2" i="31"/>
  <c r="A6" i="31"/>
  <c r="A10" i="31"/>
  <c r="A14" i="31"/>
  <c r="A18" i="31"/>
  <c r="A22" i="31"/>
  <c r="A26" i="31"/>
  <c r="A30" i="31"/>
  <c r="A14" i="30"/>
  <c r="A4" i="31"/>
  <c r="B6" i="30"/>
  <c r="B20" i="31"/>
  <c r="B4" i="30"/>
  <c r="B8" i="30"/>
  <c r="B12" i="30"/>
  <c r="B16" i="30"/>
  <c r="B20" i="30"/>
  <c r="B24" i="30"/>
  <c r="B28" i="30"/>
  <c r="B2" i="31"/>
  <c r="B6" i="31"/>
  <c r="B10" i="31"/>
  <c r="B14" i="31"/>
  <c r="B18" i="31"/>
  <c r="B22" i="31"/>
  <c r="B26" i="31"/>
  <c r="B30" i="31"/>
  <c r="A18" i="30"/>
  <c r="A26" i="30"/>
  <c r="A12" i="31"/>
  <c r="A24" i="31"/>
  <c r="A28" i="31"/>
  <c r="B14" i="30"/>
  <c r="B30" i="30"/>
  <c r="B8" i="31"/>
  <c r="B11" i="30"/>
  <c r="A5" i="30"/>
  <c r="A9" i="30"/>
  <c r="A13" i="30"/>
  <c r="A17" i="30"/>
  <c r="A21" i="30"/>
  <c r="A25" i="30"/>
  <c r="A29" i="30"/>
  <c r="A3" i="31"/>
  <c r="A7" i="31"/>
  <c r="A11" i="31"/>
  <c r="A15" i="31"/>
  <c r="A19" i="31"/>
  <c r="A23" i="31"/>
  <c r="A27" i="31"/>
  <c r="A31" i="31"/>
  <c r="A6" i="30"/>
  <c r="A22" i="30"/>
  <c r="A30" i="30"/>
  <c r="A8" i="31"/>
  <c r="B10" i="30"/>
  <c r="B26" i="30"/>
  <c r="B19" i="30"/>
  <c r="B5" i="30"/>
  <c r="B9" i="30"/>
  <c r="B13" i="30"/>
  <c r="B17" i="30"/>
  <c r="B21" i="30"/>
  <c r="B25" i="30"/>
  <c r="B29" i="30"/>
  <c r="B3" i="31"/>
  <c r="B7" i="31"/>
  <c r="B11" i="31"/>
  <c r="B15" i="31"/>
  <c r="B19" i="31"/>
  <c r="B23" i="31"/>
  <c r="B27" i="31"/>
  <c r="BP8" i="29"/>
  <c r="BQ8" i="29" s="1"/>
  <c r="BP18" i="29"/>
  <c r="BQ18" i="29" s="1"/>
  <c r="BX18" i="29"/>
  <c r="BR6" i="29"/>
  <c r="BT8" i="29"/>
  <c r="BU11" i="29"/>
  <c r="BL12" i="29"/>
  <c r="BW12" i="29"/>
  <c r="BT14" i="29"/>
  <c r="BR17" i="29"/>
  <c r="BT18" i="29"/>
  <c r="BP20" i="29"/>
  <c r="BQ20" i="29" s="1"/>
  <c r="BX20" i="29"/>
  <c r="BT26" i="29"/>
  <c r="BV30" i="29"/>
  <c r="BU31" i="29"/>
  <c r="BP34" i="29"/>
  <c r="BQ34" i="29" s="1"/>
  <c r="BX34" i="29"/>
  <c r="BM35" i="29"/>
  <c r="BN35" i="29" s="1"/>
  <c r="BR38" i="29"/>
  <c r="BX26" i="29"/>
  <c r="BM27" i="29"/>
  <c r="BN27" i="29" s="1"/>
  <c r="BV38" i="29"/>
  <c r="BP3" i="29"/>
  <c r="BQ3" i="29" s="1"/>
  <c r="BX3" i="29"/>
  <c r="BP7" i="29"/>
  <c r="BQ7" i="29" s="1"/>
  <c r="BX7" i="29"/>
  <c r="BR9" i="29"/>
  <c r="BL11" i="29"/>
  <c r="BM12" i="29"/>
  <c r="BN12" i="29" s="1"/>
  <c r="BT15" i="29"/>
  <c r="BR19" i="29"/>
  <c r="BP21" i="29"/>
  <c r="BQ21" i="29" s="1"/>
  <c r="BX21" i="29"/>
  <c r="BT23" i="29"/>
  <c r="BP25" i="29"/>
  <c r="BQ25" i="29" s="1"/>
  <c r="BX25" i="29"/>
  <c r="BS27" i="29"/>
  <c r="BR29" i="29"/>
  <c r="BL31" i="29"/>
  <c r="BW31" i="29"/>
  <c r="BT33" i="29"/>
  <c r="BV37" i="29"/>
  <c r="BV14" i="29"/>
  <c r="BV18" i="29"/>
  <c r="BR20" i="29"/>
  <c r="BV26" i="29"/>
  <c r="BU27" i="29"/>
  <c r="BM31" i="29"/>
  <c r="BN31" i="29" s="1"/>
  <c r="BT38" i="29"/>
  <c r="BR3" i="29"/>
  <c r="BR7" i="29"/>
  <c r="BT9" i="29"/>
  <c r="BV15" i="29"/>
  <c r="BP16" i="29"/>
  <c r="BQ16" i="29" s="1"/>
  <c r="BT19" i="29"/>
  <c r="BR21" i="29"/>
  <c r="BV23" i="29"/>
  <c r="BR25" i="29"/>
  <c r="BV33" i="29"/>
  <c r="BP14" i="29"/>
  <c r="BQ14" i="29" s="1"/>
  <c r="BV9" i="29"/>
  <c r="BR16" i="29"/>
  <c r="BV19" i="29"/>
  <c r="BT21" i="29"/>
  <c r="BP23" i="29"/>
  <c r="BQ23" i="29" s="1"/>
  <c r="BX23" i="29"/>
  <c r="BT25" i="29"/>
  <c r="BV29" i="29"/>
  <c r="BP33" i="29"/>
  <c r="BQ33" i="29" s="1"/>
  <c r="BX33" i="29"/>
  <c r="BS35" i="29"/>
  <c r="BR37" i="29"/>
  <c r="BL39" i="29"/>
  <c r="BW39" i="29"/>
  <c r="BV8" i="29"/>
  <c r="BR10" i="29"/>
  <c r="BX14" i="29"/>
  <c r="BV17" i="29"/>
  <c r="BP6" i="29"/>
  <c r="BQ6" i="29" s="1"/>
  <c r="BX6" i="29"/>
  <c r="BR8" i="29"/>
  <c r="BT10" i="29"/>
  <c r="BS12" i="29"/>
  <c r="BP17" i="29"/>
  <c r="BQ17" i="29" s="1"/>
  <c r="BR26" i="29"/>
  <c r="BU35" i="29"/>
  <c r="BP38" i="29"/>
  <c r="BQ38" i="29" s="1"/>
  <c r="BP9" i="29"/>
  <c r="BQ9" i="29" s="1"/>
  <c r="BP19" i="29"/>
  <c r="BQ19" i="29" s="1"/>
  <c r="BP29" i="29"/>
  <c r="BQ29" i="29" s="1"/>
  <c r="BL35" i="29"/>
  <c r="A4" i="27"/>
  <c r="A8" i="27"/>
  <c r="A12" i="27"/>
  <c r="A16" i="27"/>
  <c r="A20" i="27"/>
  <c r="A24" i="27"/>
  <c r="A28" i="27"/>
  <c r="A5" i="27"/>
  <c r="A9" i="27"/>
  <c r="A13" i="27"/>
  <c r="A17" i="27"/>
  <c r="A21" i="27"/>
  <c r="A25" i="27"/>
  <c r="A29" i="27"/>
  <c r="B5" i="27"/>
  <c r="B9" i="27"/>
  <c r="B13" i="27"/>
  <c r="B17" i="27"/>
  <c r="B21" i="27"/>
  <c r="B25" i="27"/>
  <c r="B29" i="27"/>
  <c r="A6" i="27"/>
  <c r="A10" i="27"/>
  <c r="A14" i="27"/>
  <c r="A18" i="27"/>
  <c r="A22" i="27"/>
  <c r="A26" i="27"/>
  <c r="A30" i="27"/>
  <c r="B6" i="27"/>
  <c r="B10" i="27"/>
  <c r="B14" i="27"/>
  <c r="B18" i="27"/>
  <c r="B22" i="27"/>
  <c r="B26" i="27"/>
  <c r="B30" i="27"/>
  <c r="A3" i="27"/>
  <c r="A7" i="27"/>
  <c r="A11" i="27"/>
  <c r="A15" i="27"/>
  <c r="A19" i="27"/>
  <c r="A23" i="27"/>
  <c r="A27" i="27"/>
  <c r="B3" i="27"/>
  <c r="B7" i="27"/>
  <c r="B11" i="27"/>
  <c r="B15" i="27"/>
  <c r="B19" i="27"/>
  <c r="B23" i="27"/>
  <c r="B27" i="27"/>
  <c r="BV18" i="26"/>
  <c r="BR6" i="26"/>
  <c r="BT8" i="26"/>
  <c r="BV10" i="26"/>
  <c r="BU11" i="26"/>
  <c r="BL12" i="26"/>
  <c r="BW12" i="26"/>
  <c r="BT14" i="26"/>
  <c r="BR17" i="26"/>
  <c r="BT18" i="26"/>
  <c r="BP20" i="26"/>
  <c r="BQ20" i="26" s="1"/>
  <c r="BX20" i="26"/>
  <c r="BT26" i="26"/>
  <c r="BV30" i="26"/>
  <c r="BU31" i="26"/>
  <c r="BM35" i="26"/>
  <c r="BN35" i="26" s="1"/>
  <c r="BR38" i="26"/>
  <c r="BP3" i="26"/>
  <c r="BQ3" i="26" s="1"/>
  <c r="BX3" i="26"/>
  <c r="BP7" i="26"/>
  <c r="BQ7" i="26" s="1"/>
  <c r="BX7" i="26"/>
  <c r="BR9" i="26"/>
  <c r="BL11" i="26"/>
  <c r="BW11" i="26"/>
  <c r="BM12" i="26"/>
  <c r="BN12" i="26" s="1"/>
  <c r="BT15" i="26"/>
  <c r="BV16" i="26"/>
  <c r="BR19" i="26"/>
  <c r="BP21" i="26"/>
  <c r="BQ21" i="26" s="1"/>
  <c r="BX21" i="26"/>
  <c r="BT23" i="26"/>
  <c r="BP25" i="26"/>
  <c r="BQ25" i="26" s="1"/>
  <c r="BX25" i="26"/>
  <c r="BS27" i="26"/>
  <c r="BR29" i="26"/>
  <c r="BL31" i="26"/>
  <c r="BW31" i="26"/>
  <c r="BT33" i="26"/>
  <c r="BV37" i="26"/>
  <c r="BV14" i="26"/>
  <c r="BR3" i="26"/>
  <c r="BR7" i="26"/>
  <c r="BT9" i="26"/>
  <c r="BV15" i="26"/>
  <c r="BP16" i="26"/>
  <c r="BQ16" i="26" s="1"/>
  <c r="BX16" i="26"/>
  <c r="BT19" i="26"/>
  <c r="BR21" i="26"/>
  <c r="BV23" i="26"/>
  <c r="BR25" i="26"/>
  <c r="BL27" i="26"/>
  <c r="BW27" i="26"/>
  <c r="BT29" i="26"/>
  <c r="BV33" i="26"/>
  <c r="BP37" i="26"/>
  <c r="BQ37" i="26" s="1"/>
  <c r="BX37" i="26"/>
  <c r="BS39" i="26"/>
  <c r="BP10" i="26"/>
  <c r="BQ10" i="26" s="1"/>
  <c r="BV6" i="26"/>
  <c r="BP8" i="26"/>
  <c r="BQ8" i="26" s="1"/>
  <c r="BX8" i="26"/>
  <c r="BP14" i="26"/>
  <c r="BQ14" i="26" s="1"/>
  <c r="BX14" i="26"/>
  <c r="BV17" i="26"/>
  <c r="BP18" i="26"/>
  <c r="BQ18" i="26" s="1"/>
  <c r="BX18" i="26"/>
  <c r="BT20" i="26"/>
  <c r="BP26" i="26"/>
  <c r="BQ26" i="26" s="1"/>
  <c r="BX26" i="26"/>
  <c r="BM27" i="26"/>
  <c r="BN27" i="26" s="1"/>
  <c r="BR30" i="26"/>
  <c r="BT34" i="26"/>
  <c r="BV38" i="26"/>
  <c r="BU39" i="26"/>
  <c r="BV8" i="26"/>
  <c r="BT3" i="26"/>
  <c r="BT7" i="26"/>
  <c r="BV9" i="26"/>
  <c r="BP15" i="26"/>
  <c r="BQ15" i="26" s="1"/>
  <c r="BX15" i="26"/>
  <c r="BR16" i="26"/>
  <c r="BV19" i="26"/>
  <c r="BT21" i="26"/>
  <c r="BX23" i="26"/>
  <c r="BT25" i="26"/>
  <c r="BV29" i="26"/>
  <c r="BP33" i="26"/>
  <c r="BQ33" i="26" s="1"/>
  <c r="BX33" i="26"/>
  <c r="BS35" i="26"/>
  <c r="BR37" i="26"/>
  <c r="BL39" i="26"/>
  <c r="BW39" i="26"/>
  <c r="BP6" i="26"/>
  <c r="BQ6" i="26" s="1"/>
  <c r="BS12" i="26"/>
  <c r="BP17" i="26"/>
  <c r="BQ17" i="26" s="1"/>
  <c r="BU35" i="26"/>
  <c r="BP38" i="26"/>
  <c r="BQ38" i="26" s="1"/>
  <c r="BP9" i="26"/>
  <c r="BQ9" i="26" s="1"/>
  <c r="BP19" i="26"/>
  <c r="BQ19" i="26" s="1"/>
  <c r="BP29" i="26"/>
  <c r="BQ29" i="26" s="1"/>
  <c r="BL35" i="26"/>
  <c r="AO16" i="12"/>
  <c r="AO17" i="12"/>
  <c r="AO18" i="12"/>
  <c r="AO19" i="12"/>
  <c r="AO20" i="12"/>
  <c r="AO21" i="12"/>
  <c r="AO22" i="12"/>
  <c r="AO23" i="12"/>
  <c r="AO24" i="12"/>
  <c r="AO25" i="12"/>
  <c r="AO26" i="12"/>
  <c r="AO27" i="12"/>
  <c r="AO28" i="12"/>
  <c r="AO29" i="12"/>
  <c r="AO30" i="12"/>
  <c r="AO31" i="12"/>
  <c r="AN16" i="12"/>
  <c r="AN17" i="12"/>
  <c r="AN18" i="12"/>
  <c r="AN19" i="12"/>
  <c r="AN20" i="12"/>
  <c r="AN21" i="12"/>
  <c r="AN22" i="12"/>
  <c r="AN23" i="12"/>
  <c r="AN24" i="12"/>
  <c r="AN25" i="12"/>
  <c r="AN26" i="12"/>
  <c r="AN27" i="12"/>
  <c r="AN28" i="12"/>
  <c r="AN29" i="12"/>
  <c r="AN30" i="12"/>
  <c r="AN31" i="12"/>
  <c r="AL16" i="12"/>
  <c r="AL17" i="12"/>
  <c r="AL18" i="12"/>
  <c r="AL19" i="12"/>
  <c r="AL20" i="12"/>
  <c r="AL21" i="12"/>
  <c r="AL22" i="12"/>
  <c r="AL23" i="12"/>
  <c r="AL24" i="12"/>
  <c r="AL25" i="12"/>
  <c r="AL26" i="12"/>
  <c r="AL27" i="12"/>
  <c r="AL28" i="12"/>
  <c r="AL29" i="12"/>
  <c r="AL30" i="12"/>
  <c r="AL31" i="12"/>
  <c r="AK16" i="12"/>
  <c r="AK17" i="12"/>
  <c r="AK18" i="12"/>
  <c r="AK19" i="12"/>
  <c r="AK20" i="12"/>
  <c r="AK21" i="12"/>
  <c r="AK22" i="12"/>
  <c r="AK23" i="12"/>
  <c r="AK24" i="12"/>
  <c r="AK25" i="12"/>
  <c r="AK26" i="12"/>
  <c r="AK27" i="12"/>
  <c r="AK28" i="12"/>
  <c r="AK29" i="12"/>
  <c r="AK30" i="12"/>
  <c r="AK31" i="12"/>
  <c r="AI16" i="12"/>
  <c r="AI17" i="12"/>
  <c r="AI18" i="12"/>
  <c r="AI19" i="12"/>
  <c r="AI20" i="12"/>
  <c r="AI21" i="12"/>
  <c r="AI22" i="12"/>
  <c r="AI23" i="12"/>
  <c r="AI24" i="12"/>
  <c r="AI25" i="12"/>
  <c r="AI26" i="12"/>
  <c r="AI27" i="12"/>
  <c r="AI28" i="12"/>
  <c r="AI29" i="12"/>
  <c r="AI30" i="12"/>
  <c r="AI31" i="12"/>
  <c r="AH16" i="12"/>
  <c r="AH17" i="12"/>
  <c r="AH18" i="12"/>
  <c r="AH19" i="12"/>
  <c r="AH20" i="12"/>
  <c r="AH21" i="12"/>
  <c r="AH22" i="12"/>
  <c r="AH23" i="12"/>
  <c r="AH24" i="12"/>
  <c r="AH25" i="12"/>
  <c r="AH26" i="12"/>
  <c r="AH27" i="12"/>
  <c r="AH28" i="12"/>
  <c r="AH29" i="12"/>
  <c r="AH30" i="12"/>
  <c r="AH31" i="12"/>
  <c r="AF16" i="12"/>
  <c r="AF17" i="12"/>
  <c r="AF18" i="12"/>
  <c r="AF19" i="12"/>
  <c r="AF20" i="12"/>
  <c r="AF21" i="12"/>
  <c r="AF22" i="12"/>
  <c r="AF23" i="12"/>
  <c r="AF24" i="12"/>
  <c r="AF25" i="12"/>
  <c r="AF26" i="12"/>
  <c r="AF27" i="12"/>
  <c r="AF28" i="12"/>
  <c r="AF29" i="12"/>
  <c r="AF30" i="12"/>
  <c r="AF31" i="12"/>
  <c r="AE16" i="12"/>
  <c r="AE17" i="12"/>
  <c r="AE18" i="12"/>
  <c r="AE19" i="12"/>
  <c r="AE20" i="12"/>
  <c r="AE21" i="12"/>
  <c r="AE22" i="12"/>
  <c r="AE23" i="12"/>
  <c r="AE24" i="12"/>
  <c r="AE25" i="12"/>
  <c r="AE26" i="12"/>
  <c r="AE27" i="12"/>
  <c r="AE28" i="12"/>
  <c r="AE29" i="12"/>
  <c r="AE30" i="12"/>
  <c r="AE31" i="12"/>
  <c r="AD16" i="12"/>
  <c r="AD17" i="12"/>
  <c r="AD18" i="12"/>
  <c r="AD19" i="12"/>
  <c r="AD20" i="12"/>
  <c r="AD21" i="12"/>
  <c r="AD22" i="12"/>
  <c r="AD23" i="12"/>
  <c r="AD24" i="12"/>
  <c r="AD25" i="12"/>
  <c r="AD26" i="12"/>
  <c r="AD27" i="12"/>
  <c r="AD28" i="12"/>
  <c r="AD29" i="12"/>
  <c r="AD30" i="12"/>
  <c r="AD31" i="12"/>
  <c r="AC16" i="12"/>
  <c r="AC17" i="12"/>
  <c r="AC18" i="12"/>
  <c r="AC19" i="12"/>
  <c r="AC20" i="12"/>
  <c r="AC21" i="12"/>
  <c r="AC22" i="12"/>
  <c r="AC23" i="12"/>
  <c r="AC24" i="12"/>
  <c r="AC25" i="12"/>
  <c r="AC26" i="12"/>
  <c r="AC27" i="12"/>
  <c r="AC28" i="12"/>
  <c r="AC29" i="12"/>
  <c r="AC30" i="12"/>
  <c r="AC31" i="12"/>
  <c r="AB16" i="12"/>
  <c r="AB17" i="12"/>
  <c r="AB18" i="12"/>
  <c r="AB19" i="12"/>
  <c r="AB20" i="12"/>
  <c r="AB21" i="12"/>
  <c r="AB22" i="12"/>
  <c r="AB23" i="12"/>
  <c r="AB24" i="12"/>
  <c r="AB25" i="12"/>
  <c r="AB26" i="12"/>
  <c r="AB27" i="12"/>
  <c r="AB28" i="12"/>
  <c r="AB29" i="12"/>
  <c r="AB30" i="12"/>
  <c r="AB31" i="12"/>
  <c r="AA16" i="12"/>
  <c r="AA17" i="12"/>
  <c r="AA18" i="12"/>
  <c r="AA19" i="12"/>
  <c r="AA20" i="12"/>
  <c r="AA21" i="12"/>
  <c r="AA22" i="12"/>
  <c r="AA23" i="12"/>
  <c r="AA24" i="12"/>
  <c r="AA25" i="12"/>
  <c r="AA26" i="12"/>
  <c r="AA27" i="12"/>
  <c r="AA28" i="12"/>
  <c r="AA29" i="12"/>
  <c r="AA30" i="12"/>
  <c r="AA31" i="12"/>
  <c r="Z16" i="12"/>
  <c r="Z17" i="12"/>
  <c r="Z18" i="12"/>
  <c r="Z19" i="12"/>
  <c r="Z20" i="12"/>
  <c r="Z21" i="12"/>
  <c r="Z22" i="12"/>
  <c r="Z23" i="12"/>
  <c r="Z24" i="12"/>
  <c r="Z25" i="12"/>
  <c r="Z26" i="12"/>
  <c r="Z27" i="12"/>
  <c r="Z28" i="12"/>
  <c r="Z29" i="12"/>
  <c r="Z30" i="12"/>
  <c r="Z31" i="12"/>
  <c r="Y16" i="12"/>
  <c r="Y17" i="12"/>
  <c r="Y18" i="12"/>
  <c r="Y19" i="12"/>
  <c r="Y20" i="12"/>
  <c r="Y21" i="12"/>
  <c r="Y22" i="12"/>
  <c r="Y23" i="12"/>
  <c r="Y24" i="12"/>
  <c r="Y25" i="12"/>
  <c r="Y26" i="12"/>
  <c r="Y27" i="12"/>
  <c r="Y28" i="12"/>
  <c r="Y29" i="12"/>
  <c r="Y30" i="12"/>
  <c r="Y31" i="12"/>
  <c r="X16" i="12"/>
  <c r="X17" i="12"/>
  <c r="X18" i="12"/>
  <c r="X19" i="12"/>
  <c r="X20" i="12"/>
  <c r="X21" i="12"/>
  <c r="X22" i="12"/>
  <c r="X23" i="12"/>
  <c r="X24" i="12"/>
  <c r="X25" i="12"/>
  <c r="X26" i="12"/>
  <c r="X27" i="12"/>
  <c r="X28" i="12"/>
  <c r="X29" i="12"/>
  <c r="X30" i="12"/>
  <c r="X31" i="12"/>
  <c r="W16" i="12"/>
  <c r="W17" i="12"/>
  <c r="W18" i="12"/>
  <c r="W19" i="12"/>
  <c r="W20" i="12"/>
  <c r="W21" i="12"/>
  <c r="W22" i="12"/>
  <c r="W23" i="12"/>
  <c r="W24" i="12"/>
  <c r="W25" i="12"/>
  <c r="W26" i="12"/>
  <c r="W27" i="12"/>
  <c r="W28" i="12"/>
  <c r="W29" i="12"/>
  <c r="W30" i="12"/>
  <c r="W31" i="12"/>
  <c r="V16" i="12"/>
  <c r="V17" i="12"/>
  <c r="V18" i="12"/>
  <c r="V19" i="12"/>
  <c r="V20" i="12"/>
  <c r="V21" i="12"/>
  <c r="V22" i="12"/>
  <c r="V23" i="12"/>
  <c r="V24" i="12"/>
  <c r="V25" i="12"/>
  <c r="V26" i="12"/>
  <c r="V27" i="12"/>
  <c r="V28" i="12"/>
  <c r="V29" i="12"/>
  <c r="V30" i="12"/>
  <c r="V31" i="12"/>
  <c r="U16" i="12"/>
  <c r="U17" i="12"/>
  <c r="U18" i="12"/>
  <c r="U19" i="12"/>
  <c r="U20" i="12"/>
  <c r="U21" i="12"/>
  <c r="U22" i="12"/>
  <c r="U23" i="12"/>
  <c r="U24" i="12"/>
  <c r="U25" i="12"/>
  <c r="U26" i="12"/>
  <c r="U27" i="12"/>
  <c r="U28" i="12"/>
  <c r="U29" i="12"/>
  <c r="U30" i="12"/>
  <c r="U31" i="12"/>
  <c r="T16" i="12"/>
  <c r="T17" i="12"/>
  <c r="T18" i="12"/>
  <c r="T19" i="12"/>
  <c r="T20" i="12"/>
  <c r="T21" i="12"/>
  <c r="T22" i="12"/>
  <c r="T23" i="12"/>
  <c r="T24" i="12"/>
  <c r="T25" i="12"/>
  <c r="T26" i="12"/>
  <c r="T27" i="12"/>
  <c r="T28" i="12"/>
  <c r="T29" i="12"/>
  <c r="T30" i="12"/>
  <c r="T31" i="12"/>
  <c r="S16" i="12"/>
  <c r="S17" i="12"/>
  <c r="S18" i="12"/>
  <c r="S19" i="12"/>
  <c r="S20" i="12"/>
  <c r="S21" i="12"/>
  <c r="S22" i="12"/>
  <c r="S23" i="12"/>
  <c r="S24" i="12"/>
  <c r="S25" i="12"/>
  <c r="S26" i="12"/>
  <c r="S27" i="12"/>
  <c r="S28" i="12"/>
  <c r="S29" i="12"/>
  <c r="S30" i="12"/>
  <c r="S31" i="12"/>
  <c r="R16" i="12"/>
  <c r="R17" i="12"/>
  <c r="R18" i="12"/>
  <c r="R19" i="12"/>
  <c r="R20" i="12"/>
  <c r="R21" i="12"/>
  <c r="R22" i="12"/>
  <c r="R23" i="12"/>
  <c r="R24" i="12"/>
  <c r="R25" i="12"/>
  <c r="R26" i="12"/>
  <c r="R27" i="12"/>
  <c r="R28" i="12"/>
  <c r="R29" i="12"/>
  <c r="R30" i="12"/>
  <c r="R31" i="12"/>
  <c r="Q16" i="12"/>
  <c r="Q17" i="12"/>
  <c r="Q18" i="12"/>
  <c r="Q19" i="12"/>
  <c r="Q20" i="12"/>
  <c r="Q21" i="12"/>
  <c r="Q22" i="12"/>
  <c r="Q23" i="12"/>
  <c r="Q24" i="12"/>
  <c r="Q25" i="12"/>
  <c r="Q26" i="12"/>
  <c r="Q27" i="12"/>
  <c r="Q28" i="12"/>
  <c r="Q29" i="12"/>
  <c r="Q30" i="12"/>
  <c r="Q31" i="12"/>
  <c r="P16" i="12"/>
  <c r="P17" i="12"/>
  <c r="P18" i="12"/>
  <c r="P19" i="12"/>
  <c r="P20" i="12"/>
  <c r="P21" i="12"/>
  <c r="P22" i="12"/>
  <c r="P23" i="12"/>
  <c r="P24" i="12"/>
  <c r="P25" i="12"/>
  <c r="P26" i="12"/>
  <c r="P27" i="12"/>
  <c r="P28" i="12"/>
  <c r="P29" i="12"/>
  <c r="P30" i="12"/>
  <c r="P31" i="12"/>
  <c r="O16" i="12"/>
  <c r="O17" i="12"/>
  <c r="O18" i="12"/>
  <c r="O19" i="12"/>
  <c r="O20" i="12"/>
  <c r="O21" i="12"/>
  <c r="O22" i="12"/>
  <c r="O23" i="12"/>
  <c r="O24" i="12"/>
  <c r="O25" i="12"/>
  <c r="O26" i="12"/>
  <c r="O27" i="12"/>
  <c r="O28" i="12"/>
  <c r="O29" i="12"/>
  <c r="O30" i="12"/>
  <c r="O31" i="12"/>
  <c r="N16" i="12"/>
  <c r="N17" i="12"/>
  <c r="N18" i="12"/>
  <c r="N19" i="12"/>
  <c r="N20" i="12"/>
  <c r="N21" i="12"/>
  <c r="N22" i="12"/>
  <c r="N23" i="12"/>
  <c r="N24" i="12"/>
  <c r="N25" i="12"/>
  <c r="N26" i="12"/>
  <c r="N27" i="12"/>
  <c r="N28" i="12"/>
  <c r="N29" i="12"/>
  <c r="N30" i="12"/>
  <c r="N31" i="12"/>
  <c r="M16" i="12"/>
  <c r="M17" i="12"/>
  <c r="M18" i="12"/>
  <c r="M19" i="12"/>
  <c r="M20" i="12"/>
  <c r="M21" i="12"/>
  <c r="M22" i="12"/>
  <c r="M23" i="12"/>
  <c r="M24" i="12"/>
  <c r="M25" i="12"/>
  <c r="M26" i="12"/>
  <c r="M27" i="12"/>
  <c r="M28" i="12"/>
  <c r="M29" i="12"/>
  <c r="M30" i="12"/>
  <c r="M31" i="12"/>
  <c r="J16" i="12"/>
  <c r="J17" i="12"/>
  <c r="J18" i="12"/>
  <c r="J19" i="12"/>
  <c r="J20" i="12"/>
  <c r="J21" i="12"/>
  <c r="J22" i="12"/>
  <c r="J23" i="12"/>
  <c r="J24" i="12"/>
  <c r="J25" i="12"/>
  <c r="J26" i="12"/>
  <c r="J27" i="12"/>
  <c r="J28" i="12"/>
  <c r="J29" i="12"/>
  <c r="J30" i="12"/>
  <c r="J31" i="12"/>
  <c r="I16" i="12"/>
  <c r="I17" i="12"/>
  <c r="I18" i="12"/>
  <c r="I19" i="12"/>
  <c r="I20" i="12"/>
  <c r="I21" i="12"/>
  <c r="I22" i="12"/>
  <c r="I23" i="12"/>
  <c r="I24" i="12"/>
  <c r="I25" i="12"/>
  <c r="I26" i="12"/>
  <c r="I27" i="12"/>
  <c r="I28" i="12"/>
  <c r="I29" i="12"/>
  <c r="I30" i="12"/>
  <c r="I31" i="12"/>
  <c r="H16" i="12"/>
  <c r="H17" i="12"/>
  <c r="H18" i="12"/>
  <c r="H19" i="12"/>
  <c r="H20" i="12"/>
  <c r="H21" i="12"/>
  <c r="H22" i="12"/>
  <c r="H23" i="12"/>
  <c r="H24" i="12"/>
  <c r="H25" i="12"/>
  <c r="H26" i="12"/>
  <c r="H27" i="12"/>
  <c r="H28" i="12"/>
  <c r="H29" i="12"/>
  <c r="H30" i="12"/>
  <c r="H31" i="12"/>
  <c r="G16" i="12"/>
  <c r="G17" i="12"/>
  <c r="G18" i="12"/>
  <c r="G19" i="12"/>
  <c r="G20" i="12"/>
  <c r="G21" i="12"/>
  <c r="G22" i="12"/>
  <c r="G23" i="12"/>
  <c r="G24" i="12"/>
  <c r="G25" i="12"/>
  <c r="G26" i="12"/>
  <c r="G27" i="12"/>
  <c r="G28" i="12"/>
  <c r="G29" i="12"/>
  <c r="G30" i="12"/>
  <c r="G31" i="12"/>
  <c r="F16" i="12"/>
  <c r="F17" i="12"/>
  <c r="F18" i="12"/>
  <c r="F19" i="12"/>
  <c r="F20" i="12"/>
  <c r="F21" i="12"/>
  <c r="F22" i="12"/>
  <c r="F23" i="12"/>
  <c r="F24" i="12"/>
  <c r="F25" i="12"/>
  <c r="F26" i="12"/>
  <c r="F27" i="12"/>
  <c r="F28" i="12"/>
  <c r="F29" i="12"/>
  <c r="F30" i="12"/>
  <c r="F31" i="12"/>
  <c r="E16" i="12"/>
  <c r="E17" i="12"/>
  <c r="E18" i="12"/>
  <c r="E19" i="12"/>
  <c r="E20" i="12"/>
  <c r="E21" i="12"/>
  <c r="E22" i="12"/>
  <c r="E23" i="12"/>
  <c r="E24" i="12"/>
  <c r="E25" i="12"/>
  <c r="E26" i="12"/>
  <c r="E27" i="12"/>
  <c r="E28" i="12"/>
  <c r="E29" i="12"/>
  <c r="E30" i="12"/>
  <c r="E31" i="12"/>
  <c r="C31" i="14" l="1"/>
  <c r="C30" i="14"/>
  <c r="C29" i="14"/>
  <c r="C28" i="14"/>
  <c r="C27" i="14"/>
  <c r="C26" i="14"/>
  <c r="C25" i="14"/>
  <c r="C24" i="14"/>
  <c r="C23" i="14"/>
  <c r="C22" i="14"/>
  <c r="C21" i="14"/>
  <c r="C20" i="14"/>
  <c r="C19" i="14"/>
  <c r="C18" i="14"/>
  <c r="C17" i="14"/>
  <c r="C16" i="14"/>
  <c r="C15" i="14"/>
  <c r="C14" i="14"/>
  <c r="C13" i="14"/>
  <c r="C12" i="14"/>
  <c r="C11" i="14"/>
  <c r="C10" i="14"/>
  <c r="C9" i="14"/>
  <c r="C8" i="14"/>
  <c r="C7" i="14"/>
  <c r="C6" i="14"/>
  <c r="C5" i="14"/>
  <c r="C4" i="14"/>
  <c r="C3" i="14"/>
  <c r="C2" i="14"/>
  <c r="A17" i="14"/>
  <c r="B17" i="14"/>
  <c r="A18" i="14"/>
  <c r="B18" i="14"/>
  <c r="A19" i="14"/>
  <c r="B19" i="14"/>
  <c r="A20" i="14"/>
  <c r="B20" i="14"/>
  <c r="A21" i="14"/>
  <c r="B21" i="14"/>
  <c r="A22" i="14"/>
  <c r="B22" i="14"/>
  <c r="A23" i="14"/>
  <c r="B23" i="14"/>
  <c r="A24" i="14"/>
  <c r="B24" i="14"/>
  <c r="A25" i="14"/>
  <c r="B25" i="14"/>
  <c r="A26" i="14"/>
  <c r="B26" i="14"/>
  <c r="A27" i="14"/>
  <c r="B27" i="14"/>
  <c r="A28" i="14"/>
  <c r="B28" i="14"/>
  <c r="A29" i="14"/>
  <c r="B29" i="14"/>
  <c r="A30" i="14"/>
  <c r="B30" i="14"/>
  <c r="A31" i="14"/>
  <c r="B31" i="14"/>
  <c r="D31" i="12"/>
  <c r="D30" i="12"/>
  <c r="D29" i="12"/>
  <c r="D28" i="12"/>
  <c r="D27" i="12"/>
  <c r="D26" i="12"/>
  <c r="D25" i="12"/>
  <c r="D24" i="12"/>
  <c r="D23" i="12"/>
  <c r="D22" i="12"/>
  <c r="D21" i="12"/>
  <c r="D20" i="12"/>
  <c r="D19" i="12"/>
  <c r="D18" i="12"/>
  <c r="D17" i="12"/>
  <c r="D16" i="12"/>
  <c r="D15" i="12"/>
  <c r="D14" i="12"/>
  <c r="D13" i="12"/>
  <c r="D12" i="12"/>
  <c r="D11" i="12"/>
  <c r="D10" i="12"/>
  <c r="D9" i="12"/>
  <c r="D8" i="12"/>
  <c r="D7" i="12"/>
  <c r="D6" i="12"/>
  <c r="D5" i="12"/>
  <c r="D4" i="12"/>
  <c r="D3" i="12"/>
  <c r="D2" i="12"/>
  <c r="C31" i="12"/>
  <c r="C30" i="12"/>
  <c r="C29" i="12"/>
  <c r="C28" i="12"/>
  <c r="C27" i="12"/>
  <c r="C26" i="12"/>
  <c r="C25" i="12"/>
  <c r="C24" i="12"/>
  <c r="C23" i="12"/>
  <c r="C22" i="12"/>
  <c r="C21" i="12"/>
  <c r="C20" i="12"/>
  <c r="C19" i="12"/>
  <c r="C18" i="12"/>
  <c r="C17" i="12"/>
  <c r="C16" i="12"/>
  <c r="C15" i="12"/>
  <c r="C14" i="12"/>
  <c r="C13" i="12"/>
  <c r="C12" i="12"/>
  <c r="C11" i="12"/>
  <c r="C10" i="12"/>
  <c r="C9" i="12"/>
  <c r="C8" i="12"/>
  <c r="C7" i="12"/>
  <c r="C6" i="12"/>
  <c r="C5" i="12"/>
  <c r="C4" i="12"/>
  <c r="C3" i="12"/>
  <c r="C2" i="12"/>
  <c r="A17" i="12"/>
  <c r="B17" i="12"/>
  <c r="A18" i="12"/>
  <c r="B18" i="12"/>
  <c r="A19" i="12"/>
  <c r="B19" i="12"/>
  <c r="A20" i="12"/>
  <c r="B20" i="12"/>
  <c r="A21" i="12"/>
  <c r="B21" i="12"/>
  <c r="A22" i="12"/>
  <c r="B22" i="12"/>
  <c r="A23" i="12"/>
  <c r="B23" i="12"/>
  <c r="A24" i="12"/>
  <c r="B24" i="12"/>
  <c r="A25" i="12"/>
  <c r="B25" i="12"/>
  <c r="A26" i="12"/>
  <c r="B26" i="12"/>
  <c r="A27" i="12"/>
  <c r="B27" i="12"/>
  <c r="A28" i="12"/>
  <c r="B28" i="12"/>
  <c r="A29" i="12"/>
  <c r="B29" i="12"/>
  <c r="A30" i="12"/>
  <c r="B30" i="12"/>
  <c r="A31" i="12"/>
  <c r="B31" i="12"/>
  <c r="BS41" i="7"/>
  <c r="BL41" i="7"/>
  <c r="BL4" i="7"/>
  <c r="BM4" i="7"/>
  <c r="BN4" i="7" s="1"/>
  <c r="BP4" i="7"/>
  <c r="BR4" i="7"/>
  <c r="BS4" i="7"/>
  <c r="BU4" i="7"/>
  <c r="BW4" i="7"/>
  <c r="BL5" i="7"/>
  <c r="BL6" i="7"/>
  <c r="BM6" i="7"/>
  <c r="BN6" i="7" s="1"/>
  <c r="BS6" i="7"/>
  <c r="BU6" i="7"/>
  <c r="BW6" i="7"/>
  <c r="BL7" i="7"/>
  <c r="BM7" i="7"/>
  <c r="BN7" i="7" s="1"/>
  <c r="BS7" i="7"/>
  <c r="BU7" i="7"/>
  <c r="BW7" i="7"/>
  <c r="BL8" i="7"/>
  <c r="BM8" i="7"/>
  <c r="BN8" i="7" s="1"/>
  <c r="BS8" i="7"/>
  <c r="BU8" i="7"/>
  <c r="BW8" i="7"/>
  <c r="BL9" i="7"/>
  <c r="BM9" i="7"/>
  <c r="BN9" i="7" s="1"/>
  <c r="BS9" i="7"/>
  <c r="BU9" i="7"/>
  <c r="BW9" i="7"/>
  <c r="BL10" i="7"/>
  <c r="BM10" i="7"/>
  <c r="BN10" i="7" s="1"/>
  <c r="BS10" i="7"/>
  <c r="BU10" i="7"/>
  <c r="BW10" i="7"/>
  <c r="BP11" i="7"/>
  <c r="BR11" i="7"/>
  <c r="BP12" i="7"/>
  <c r="BR12" i="7"/>
  <c r="BL13" i="7"/>
  <c r="BL14" i="7"/>
  <c r="BM14" i="7"/>
  <c r="BN14" i="7" s="1"/>
  <c r="BS14" i="7"/>
  <c r="BU14" i="7"/>
  <c r="BW14" i="7"/>
  <c r="BL15" i="7"/>
  <c r="BM15" i="7"/>
  <c r="BN15" i="7" s="1"/>
  <c r="BS15" i="7"/>
  <c r="BU15" i="7"/>
  <c r="BW15" i="7"/>
  <c r="BL16" i="7"/>
  <c r="BM16" i="7"/>
  <c r="BN16" i="7" s="1"/>
  <c r="BS16" i="7"/>
  <c r="BU16" i="7"/>
  <c r="BW16" i="7"/>
  <c r="BL17" i="7"/>
  <c r="BM17" i="7"/>
  <c r="BN17" i="7" s="1"/>
  <c r="BS17" i="7"/>
  <c r="BU17" i="7"/>
  <c r="BW17" i="7"/>
  <c r="BL18" i="7"/>
  <c r="BM18" i="7"/>
  <c r="BN18" i="7" s="1"/>
  <c r="BS18" i="7"/>
  <c r="BU18" i="7"/>
  <c r="BW18" i="7"/>
  <c r="BL19" i="7"/>
  <c r="BM19" i="7"/>
  <c r="BN19" i="7" s="1"/>
  <c r="BS19" i="7"/>
  <c r="BU19" i="7"/>
  <c r="BW19" i="7"/>
  <c r="BL20" i="7"/>
  <c r="BM20" i="7"/>
  <c r="BN20" i="7" s="1"/>
  <c r="BS20" i="7"/>
  <c r="BU20" i="7"/>
  <c r="BW20" i="7"/>
  <c r="BL21" i="7"/>
  <c r="BM21" i="7"/>
  <c r="BN21" i="7" s="1"/>
  <c r="BS21" i="7"/>
  <c r="BU21" i="7"/>
  <c r="BW21" i="7"/>
  <c r="BL22" i="7"/>
  <c r="BM22" i="7"/>
  <c r="BN22" i="7" s="1"/>
  <c r="BP22" i="7"/>
  <c r="BR22" i="7"/>
  <c r="BS22" i="7"/>
  <c r="BU22" i="7"/>
  <c r="BW22" i="7"/>
  <c r="BL23" i="7"/>
  <c r="BM23" i="7"/>
  <c r="BN23" i="7" s="1"/>
  <c r="BS23" i="7"/>
  <c r="BU23" i="7"/>
  <c r="BW23" i="7"/>
  <c r="BL24" i="7"/>
  <c r="BL25" i="7"/>
  <c r="BM25" i="7"/>
  <c r="BN25" i="7" s="1"/>
  <c r="BS25" i="7"/>
  <c r="BU25" i="7"/>
  <c r="BW25" i="7"/>
  <c r="BL26" i="7"/>
  <c r="BM26" i="7"/>
  <c r="BN26" i="7" s="1"/>
  <c r="BS26" i="7"/>
  <c r="BU26" i="7"/>
  <c r="BW26" i="7"/>
  <c r="BP27" i="7"/>
  <c r="BR27" i="7"/>
  <c r="BL28" i="7"/>
  <c r="BL29" i="7"/>
  <c r="BM29" i="7"/>
  <c r="BN29" i="7" s="1"/>
  <c r="BS29" i="7"/>
  <c r="BU29" i="7"/>
  <c r="BW29" i="7"/>
  <c r="BL30" i="7"/>
  <c r="BM30" i="7"/>
  <c r="BN30" i="7" s="1"/>
  <c r="BS30" i="7"/>
  <c r="BU30" i="7"/>
  <c r="BW30" i="7"/>
  <c r="BP31" i="7"/>
  <c r="BR31" i="7"/>
  <c r="BL32" i="7"/>
  <c r="BL33" i="7"/>
  <c r="BM33" i="7"/>
  <c r="BN33" i="7" s="1"/>
  <c r="BS33" i="7"/>
  <c r="BU33" i="7"/>
  <c r="BW33" i="7"/>
  <c r="BL34" i="7"/>
  <c r="BM34" i="7"/>
  <c r="BN34" i="7" s="1"/>
  <c r="BS34" i="7"/>
  <c r="BU34" i="7"/>
  <c r="BW34" i="7"/>
  <c r="BP35" i="7"/>
  <c r="BR35" i="7"/>
  <c r="BL36" i="7"/>
  <c r="BL37" i="7"/>
  <c r="BM37" i="7"/>
  <c r="BN37" i="7" s="1"/>
  <c r="BS37" i="7"/>
  <c r="BU37" i="7"/>
  <c r="BW37" i="7"/>
  <c r="BL38" i="7"/>
  <c r="BM38" i="7"/>
  <c r="BN38" i="7" s="1"/>
  <c r="BS38" i="7"/>
  <c r="BU38" i="7"/>
  <c r="BW38" i="7"/>
  <c r="BP39" i="7"/>
  <c r="BR39" i="7"/>
  <c r="BW3" i="7"/>
  <c r="BU3" i="7"/>
  <c r="BS3" i="7"/>
  <c r="BN3" i="7"/>
  <c r="BL3" i="7"/>
  <c r="AE3" i="7" l="1"/>
  <c r="D16" i="14" s="1"/>
  <c r="AG3" i="7"/>
  <c r="D17" i="14" s="1"/>
  <c r="AI3" i="7"/>
  <c r="D18" i="14" s="1"/>
  <c r="AK3" i="7"/>
  <c r="D19" i="14" s="1"/>
  <c r="AM3" i="7"/>
  <c r="D20" i="14" s="1"/>
  <c r="AO3" i="7"/>
  <c r="D21" i="14" s="1"/>
  <c r="AQ3" i="7"/>
  <c r="D22" i="14" s="1"/>
  <c r="AS3" i="7"/>
  <c r="D23" i="14" s="1"/>
  <c r="AU3" i="7"/>
  <c r="D24" i="14" s="1"/>
  <c r="AW3" i="7"/>
  <c r="D25" i="14" s="1"/>
  <c r="AY3" i="7"/>
  <c r="D26" i="14" s="1"/>
  <c r="BA3" i="7"/>
  <c r="D27" i="14" s="1"/>
  <c r="BC3" i="7"/>
  <c r="D28" i="14" s="1"/>
  <c r="BE3" i="7"/>
  <c r="D29" i="14" s="1"/>
  <c r="BG3" i="7"/>
  <c r="D30" i="14" s="1"/>
  <c r="BI3" i="7"/>
  <c r="D31" i="14" s="1"/>
  <c r="AE6" i="7"/>
  <c r="E16" i="14" s="1"/>
  <c r="AG6" i="7"/>
  <c r="E17" i="14" s="1"/>
  <c r="AI6" i="7"/>
  <c r="E18" i="14" s="1"/>
  <c r="AK6" i="7"/>
  <c r="E19" i="14" s="1"/>
  <c r="AM6" i="7"/>
  <c r="E20" i="14" s="1"/>
  <c r="AO6" i="7"/>
  <c r="E21" i="14" s="1"/>
  <c r="AQ6" i="7"/>
  <c r="E22" i="14" s="1"/>
  <c r="AS6" i="7"/>
  <c r="E23" i="14" s="1"/>
  <c r="AU6" i="7"/>
  <c r="E24" i="14" s="1"/>
  <c r="AW6" i="7"/>
  <c r="E25" i="14" s="1"/>
  <c r="AY6" i="7"/>
  <c r="E26" i="14" s="1"/>
  <c r="BA6" i="7"/>
  <c r="E27" i="14" s="1"/>
  <c r="BC6" i="7"/>
  <c r="E28" i="14" s="1"/>
  <c r="BE6" i="7"/>
  <c r="E29" i="14" s="1"/>
  <c r="BG6" i="7"/>
  <c r="E30" i="14" s="1"/>
  <c r="BI6" i="7"/>
  <c r="E31" i="14" s="1"/>
  <c r="AE7" i="7"/>
  <c r="F16" i="14" s="1"/>
  <c r="AG7" i="7"/>
  <c r="F17" i="14" s="1"/>
  <c r="AI7" i="7"/>
  <c r="F18" i="14" s="1"/>
  <c r="AK7" i="7"/>
  <c r="F19" i="14" s="1"/>
  <c r="AM7" i="7"/>
  <c r="F20" i="14" s="1"/>
  <c r="AO7" i="7"/>
  <c r="F21" i="14" s="1"/>
  <c r="AQ7" i="7"/>
  <c r="F22" i="14" s="1"/>
  <c r="AS7" i="7"/>
  <c r="F23" i="14" s="1"/>
  <c r="AU7" i="7"/>
  <c r="F24" i="14" s="1"/>
  <c r="AW7" i="7"/>
  <c r="F25" i="14" s="1"/>
  <c r="AY7" i="7"/>
  <c r="F26" i="14" s="1"/>
  <c r="BA7" i="7"/>
  <c r="F27" i="14" s="1"/>
  <c r="BC7" i="7"/>
  <c r="F28" i="14" s="1"/>
  <c r="BE7" i="7"/>
  <c r="F29" i="14" s="1"/>
  <c r="BG7" i="7"/>
  <c r="F30" i="14" s="1"/>
  <c r="BI7" i="7"/>
  <c r="F31" i="14" s="1"/>
  <c r="AE8" i="7"/>
  <c r="G16" i="14" s="1"/>
  <c r="AG8" i="7"/>
  <c r="G17" i="14" s="1"/>
  <c r="AI8" i="7"/>
  <c r="G18" i="14" s="1"/>
  <c r="AK8" i="7"/>
  <c r="G19" i="14" s="1"/>
  <c r="AM8" i="7"/>
  <c r="G20" i="14" s="1"/>
  <c r="AO8" i="7"/>
  <c r="G21" i="14" s="1"/>
  <c r="AQ8" i="7"/>
  <c r="G22" i="14" s="1"/>
  <c r="AS8" i="7"/>
  <c r="G23" i="14" s="1"/>
  <c r="AU8" i="7"/>
  <c r="G24" i="14" s="1"/>
  <c r="AW8" i="7"/>
  <c r="G25" i="14" s="1"/>
  <c r="AY8" i="7"/>
  <c r="G26" i="14" s="1"/>
  <c r="BA8" i="7"/>
  <c r="G27" i="14" s="1"/>
  <c r="BC8" i="7"/>
  <c r="G28" i="14" s="1"/>
  <c r="BE8" i="7"/>
  <c r="G29" i="14" s="1"/>
  <c r="BG8" i="7"/>
  <c r="G30" i="14" s="1"/>
  <c r="BI8" i="7"/>
  <c r="G31" i="14" s="1"/>
  <c r="AE9" i="7"/>
  <c r="H16" i="14" s="1"/>
  <c r="AG9" i="7"/>
  <c r="H17" i="14" s="1"/>
  <c r="AI9" i="7"/>
  <c r="H18" i="14" s="1"/>
  <c r="AK9" i="7"/>
  <c r="H19" i="14" s="1"/>
  <c r="AM9" i="7"/>
  <c r="H20" i="14" s="1"/>
  <c r="AO9" i="7"/>
  <c r="H21" i="14" s="1"/>
  <c r="AQ9" i="7"/>
  <c r="H22" i="14" s="1"/>
  <c r="AS9" i="7"/>
  <c r="H23" i="14" s="1"/>
  <c r="AU9" i="7"/>
  <c r="H24" i="14" s="1"/>
  <c r="AW9" i="7"/>
  <c r="H25" i="14" s="1"/>
  <c r="AY9" i="7"/>
  <c r="H26" i="14" s="1"/>
  <c r="BA9" i="7"/>
  <c r="H27" i="14" s="1"/>
  <c r="BC9" i="7"/>
  <c r="H28" i="14" s="1"/>
  <c r="BE9" i="7"/>
  <c r="H29" i="14" s="1"/>
  <c r="BG9" i="7"/>
  <c r="H30" i="14" s="1"/>
  <c r="BI9" i="7"/>
  <c r="H31" i="14" s="1"/>
  <c r="AE10" i="7"/>
  <c r="I16" i="14" s="1"/>
  <c r="AG10" i="7"/>
  <c r="I17" i="14" s="1"/>
  <c r="AI10" i="7"/>
  <c r="I18" i="14" s="1"/>
  <c r="AK10" i="7"/>
  <c r="I19" i="14" s="1"/>
  <c r="AM10" i="7"/>
  <c r="I20" i="14" s="1"/>
  <c r="AO10" i="7"/>
  <c r="I21" i="14" s="1"/>
  <c r="AQ10" i="7"/>
  <c r="I22" i="14" s="1"/>
  <c r="AS10" i="7"/>
  <c r="I23" i="14" s="1"/>
  <c r="AU10" i="7"/>
  <c r="I24" i="14" s="1"/>
  <c r="AW10" i="7"/>
  <c r="I25" i="14" s="1"/>
  <c r="AY10" i="7"/>
  <c r="I26" i="14" s="1"/>
  <c r="BA10" i="7"/>
  <c r="I27" i="14" s="1"/>
  <c r="BC10" i="7"/>
  <c r="I28" i="14" s="1"/>
  <c r="BE10" i="7"/>
  <c r="I29" i="14" s="1"/>
  <c r="BG10" i="7"/>
  <c r="I30" i="14" s="1"/>
  <c r="BI10" i="7"/>
  <c r="I31" i="14" s="1"/>
  <c r="K16" i="12"/>
  <c r="AF11" i="7"/>
  <c r="K17" i="12" s="1"/>
  <c r="AH11" i="7"/>
  <c r="K18" i="12" s="1"/>
  <c r="AJ11" i="7"/>
  <c r="K19" i="12" s="1"/>
  <c r="AL11" i="7"/>
  <c r="K20" i="12" s="1"/>
  <c r="AN11" i="7"/>
  <c r="K21" i="12" s="1"/>
  <c r="AP11" i="7"/>
  <c r="K22" i="12" s="1"/>
  <c r="AR11" i="7"/>
  <c r="K23" i="12" s="1"/>
  <c r="AT11" i="7"/>
  <c r="K24" i="12" s="1"/>
  <c r="AV11" i="7"/>
  <c r="K25" i="12" s="1"/>
  <c r="AX11" i="7"/>
  <c r="K26" i="12" s="1"/>
  <c r="AZ11" i="7"/>
  <c r="K27" i="12" s="1"/>
  <c r="BB11" i="7"/>
  <c r="K28" i="12" s="1"/>
  <c r="BD11" i="7"/>
  <c r="K29" i="12" s="1"/>
  <c r="BF11" i="7"/>
  <c r="K30" i="12" s="1"/>
  <c r="BH11" i="7"/>
  <c r="K31" i="12" s="1"/>
  <c r="L16" i="12"/>
  <c r="AF12" i="7"/>
  <c r="L17" i="12" s="1"/>
  <c r="AH12" i="7"/>
  <c r="L18" i="12" s="1"/>
  <c r="AJ12" i="7"/>
  <c r="L19" i="12" s="1"/>
  <c r="AL12" i="7"/>
  <c r="L20" i="12" s="1"/>
  <c r="AN12" i="7"/>
  <c r="L21" i="12" s="1"/>
  <c r="AP12" i="7"/>
  <c r="L22" i="12" s="1"/>
  <c r="AR12" i="7"/>
  <c r="L23" i="12" s="1"/>
  <c r="AT12" i="7"/>
  <c r="L24" i="12" s="1"/>
  <c r="AV12" i="7"/>
  <c r="L25" i="12" s="1"/>
  <c r="AX12" i="7"/>
  <c r="L26" i="12" s="1"/>
  <c r="AZ12" i="7"/>
  <c r="L27" i="12" s="1"/>
  <c r="BB12" i="7"/>
  <c r="L28" i="12" s="1"/>
  <c r="BD12" i="7"/>
  <c r="L29" i="12" s="1"/>
  <c r="BF12" i="7"/>
  <c r="L30" i="12" s="1"/>
  <c r="BH12" i="7"/>
  <c r="L31" i="12" s="1"/>
  <c r="AE14" i="7"/>
  <c r="J16" i="14" s="1"/>
  <c r="AG14" i="7"/>
  <c r="J17" i="14" s="1"/>
  <c r="AI14" i="7"/>
  <c r="J18" i="14" s="1"/>
  <c r="AK14" i="7"/>
  <c r="J19" i="14" s="1"/>
  <c r="AM14" i="7"/>
  <c r="J20" i="14" s="1"/>
  <c r="AO14" i="7"/>
  <c r="J21" i="14" s="1"/>
  <c r="AQ14" i="7"/>
  <c r="J22" i="14" s="1"/>
  <c r="AS14" i="7"/>
  <c r="J23" i="14" s="1"/>
  <c r="AU14" i="7"/>
  <c r="J24" i="14" s="1"/>
  <c r="AW14" i="7"/>
  <c r="J25" i="14" s="1"/>
  <c r="AY14" i="7"/>
  <c r="J26" i="14" s="1"/>
  <c r="BA14" i="7"/>
  <c r="J27" i="14" s="1"/>
  <c r="BC14" i="7"/>
  <c r="J28" i="14" s="1"/>
  <c r="BE14" i="7"/>
  <c r="J29" i="14" s="1"/>
  <c r="BG14" i="7"/>
  <c r="J30" i="14" s="1"/>
  <c r="BI14" i="7"/>
  <c r="J31" i="14" s="1"/>
  <c r="K16" i="14"/>
  <c r="K17" i="14"/>
  <c r="K18" i="14"/>
  <c r="K19" i="14"/>
  <c r="K20" i="14"/>
  <c r="K21" i="14"/>
  <c r="K22" i="14"/>
  <c r="K23" i="14"/>
  <c r="K24" i="14"/>
  <c r="K25" i="14"/>
  <c r="K26" i="14"/>
  <c r="K27" i="14"/>
  <c r="K28" i="14"/>
  <c r="K29" i="14"/>
  <c r="K30" i="14"/>
  <c r="K31" i="14"/>
  <c r="L16" i="14"/>
  <c r="L17" i="14"/>
  <c r="L18" i="14"/>
  <c r="L19" i="14"/>
  <c r="L20" i="14"/>
  <c r="L21" i="14"/>
  <c r="L22" i="14"/>
  <c r="L23" i="14"/>
  <c r="L24" i="14"/>
  <c r="L25" i="14"/>
  <c r="L26" i="14"/>
  <c r="L27" i="14"/>
  <c r="L28" i="14"/>
  <c r="L29" i="14"/>
  <c r="L30" i="14"/>
  <c r="L31" i="14"/>
  <c r="AE15" i="7"/>
  <c r="M16" i="14" s="1"/>
  <c r="AG15" i="7"/>
  <c r="M17" i="14" s="1"/>
  <c r="AI15" i="7"/>
  <c r="M18" i="14" s="1"/>
  <c r="AK15" i="7"/>
  <c r="M19" i="14" s="1"/>
  <c r="AM15" i="7"/>
  <c r="M20" i="14" s="1"/>
  <c r="AO15" i="7"/>
  <c r="M21" i="14" s="1"/>
  <c r="AQ15" i="7"/>
  <c r="M22" i="14" s="1"/>
  <c r="AS15" i="7"/>
  <c r="M23" i="14" s="1"/>
  <c r="AU15" i="7"/>
  <c r="M24" i="14" s="1"/>
  <c r="AW15" i="7"/>
  <c r="M25" i="14" s="1"/>
  <c r="AY15" i="7"/>
  <c r="M26" i="14" s="1"/>
  <c r="BA15" i="7"/>
  <c r="M27" i="14" s="1"/>
  <c r="BC15" i="7"/>
  <c r="M28" i="14" s="1"/>
  <c r="BE15" i="7"/>
  <c r="M29" i="14" s="1"/>
  <c r="BG15" i="7"/>
  <c r="M30" i="14" s="1"/>
  <c r="BI15" i="7"/>
  <c r="M31" i="14" s="1"/>
  <c r="N16" i="14"/>
  <c r="N17" i="14"/>
  <c r="N18" i="14"/>
  <c r="N19" i="14"/>
  <c r="N20" i="14"/>
  <c r="N21" i="14"/>
  <c r="N22" i="14"/>
  <c r="N23" i="14"/>
  <c r="N24" i="14"/>
  <c r="N25" i="14"/>
  <c r="N26" i="14"/>
  <c r="N27" i="14"/>
  <c r="N28" i="14"/>
  <c r="N29" i="14"/>
  <c r="N30" i="14"/>
  <c r="N31" i="14"/>
  <c r="AE16" i="7"/>
  <c r="O16" i="14" s="1"/>
  <c r="AG16" i="7"/>
  <c r="O17" i="14" s="1"/>
  <c r="AI16" i="7"/>
  <c r="O18" i="14" s="1"/>
  <c r="AK16" i="7"/>
  <c r="O19" i="14" s="1"/>
  <c r="AM16" i="7"/>
  <c r="O20" i="14" s="1"/>
  <c r="AO16" i="7"/>
  <c r="O21" i="14" s="1"/>
  <c r="AQ16" i="7"/>
  <c r="O22" i="14" s="1"/>
  <c r="AS16" i="7"/>
  <c r="O23" i="14" s="1"/>
  <c r="AU16" i="7"/>
  <c r="O24" i="14" s="1"/>
  <c r="AW16" i="7"/>
  <c r="O25" i="14" s="1"/>
  <c r="AY16" i="7"/>
  <c r="O26" i="14" s="1"/>
  <c r="BA16" i="7"/>
  <c r="O27" i="14" s="1"/>
  <c r="BC16" i="7"/>
  <c r="O28" i="14" s="1"/>
  <c r="BE16" i="7"/>
  <c r="O29" i="14" s="1"/>
  <c r="BG16" i="7"/>
  <c r="O30" i="14" s="1"/>
  <c r="BI16" i="7"/>
  <c r="O31" i="14" s="1"/>
  <c r="AE17" i="7"/>
  <c r="P16" i="14" s="1"/>
  <c r="AG17" i="7"/>
  <c r="P17" i="14" s="1"/>
  <c r="AI17" i="7"/>
  <c r="P18" i="14" s="1"/>
  <c r="AK17" i="7"/>
  <c r="P19" i="14" s="1"/>
  <c r="AM17" i="7"/>
  <c r="P20" i="14" s="1"/>
  <c r="AO17" i="7"/>
  <c r="P21" i="14" s="1"/>
  <c r="AQ17" i="7"/>
  <c r="P22" i="14" s="1"/>
  <c r="AS17" i="7"/>
  <c r="P23" i="14" s="1"/>
  <c r="AU17" i="7"/>
  <c r="P24" i="14" s="1"/>
  <c r="AW17" i="7"/>
  <c r="P25" i="14" s="1"/>
  <c r="AY17" i="7"/>
  <c r="P26" i="14" s="1"/>
  <c r="BA17" i="7"/>
  <c r="P27" i="14" s="1"/>
  <c r="BC17" i="7"/>
  <c r="P28" i="14" s="1"/>
  <c r="BE17" i="7"/>
  <c r="P29" i="14" s="1"/>
  <c r="BG17" i="7"/>
  <c r="P30" i="14" s="1"/>
  <c r="BI17" i="7"/>
  <c r="P31" i="14" s="1"/>
  <c r="Q16" i="14"/>
  <c r="Q17" i="14"/>
  <c r="Q18" i="14"/>
  <c r="Q19" i="14"/>
  <c r="Q20" i="14"/>
  <c r="Q21" i="14"/>
  <c r="Q22" i="14"/>
  <c r="Q23" i="14"/>
  <c r="Q24" i="14"/>
  <c r="Q25" i="14"/>
  <c r="Q26" i="14"/>
  <c r="Q27" i="14"/>
  <c r="Q28" i="14"/>
  <c r="Q29" i="14"/>
  <c r="Q30" i="14"/>
  <c r="Q31" i="14"/>
  <c r="AE18" i="7"/>
  <c r="R16" i="14" s="1"/>
  <c r="AG18" i="7"/>
  <c r="R17" i="14" s="1"/>
  <c r="AI18" i="7"/>
  <c r="R18" i="14" s="1"/>
  <c r="AK18" i="7"/>
  <c r="R19" i="14" s="1"/>
  <c r="AM18" i="7"/>
  <c r="R20" i="14" s="1"/>
  <c r="AO18" i="7"/>
  <c r="R21" i="14" s="1"/>
  <c r="AQ18" i="7"/>
  <c r="R22" i="14" s="1"/>
  <c r="AS18" i="7"/>
  <c r="R23" i="14" s="1"/>
  <c r="AU18" i="7"/>
  <c r="R24" i="14" s="1"/>
  <c r="AW18" i="7"/>
  <c r="R25" i="14" s="1"/>
  <c r="AY18" i="7"/>
  <c r="R26" i="14" s="1"/>
  <c r="BA18" i="7"/>
  <c r="R27" i="14" s="1"/>
  <c r="BC18" i="7"/>
  <c r="R28" i="14" s="1"/>
  <c r="BE18" i="7"/>
  <c r="R29" i="14" s="1"/>
  <c r="BG18" i="7"/>
  <c r="R30" i="14" s="1"/>
  <c r="BI18" i="7"/>
  <c r="R31" i="14" s="1"/>
  <c r="AE19" i="7"/>
  <c r="S16" i="14" s="1"/>
  <c r="AG19" i="7"/>
  <c r="S17" i="14" s="1"/>
  <c r="AI19" i="7"/>
  <c r="S18" i="14" s="1"/>
  <c r="AK19" i="7"/>
  <c r="S19" i="14" s="1"/>
  <c r="AM19" i="7"/>
  <c r="S20" i="14" s="1"/>
  <c r="AO19" i="7"/>
  <c r="S21" i="14" s="1"/>
  <c r="AQ19" i="7"/>
  <c r="S22" i="14" s="1"/>
  <c r="AS19" i="7"/>
  <c r="S23" i="14" s="1"/>
  <c r="AU19" i="7"/>
  <c r="S24" i="14" s="1"/>
  <c r="AW19" i="7"/>
  <c r="S25" i="14" s="1"/>
  <c r="AY19" i="7"/>
  <c r="S26" i="14" s="1"/>
  <c r="BA19" i="7"/>
  <c r="S27" i="14" s="1"/>
  <c r="BC19" i="7"/>
  <c r="S28" i="14" s="1"/>
  <c r="BE19" i="7"/>
  <c r="S29" i="14" s="1"/>
  <c r="BG19" i="7"/>
  <c r="S30" i="14" s="1"/>
  <c r="BI19" i="7"/>
  <c r="S31" i="14" s="1"/>
  <c r="T16" i="14"/>
  <c r="T17" i="14"/>
  <c r="T18" i="14"/>
  <c r="T19" i="14"/>
  <c r="T20" i="14"/>
  <c r="T21" i="14"/>
  <c r="T22" i="14"/>
  <c r="T23" i="14"/>
  <c r="T24" i="14"/>
  <c r="T25" i="14"/>
  <c r="T26" i="14"/>
  <c r="T27" i="14"/>
  <c r="T28" i="14"/>
  <c r="T29" i="14"/>
  <c r="T30" i="14"/>
  <c r="T31" i="14"/>
  <c r="U16" i="14"/>
  <c r="U17" i="14"/>
  <c r="U18" i="14"/>
  <c r="U19" i="14"/>
  <c r="U20" i="14"/>
  <c r="U21" i="14"/>
  <c r="U22" i="14"/>
  <c r="U23" i="14"/>
  <c r="U24" i="14"/>
  <c r="U25" i="14"/>
  <c r="U26" i="14"/>
  <c r="U27" i="14"/>
  <c r="U28" i="14"/>
  <c r="U29" i="14"/>
  <c r="U30" i="14"/>
  <c r="U31" i="14"/>
  <c r="AE20" i="7"/>
  <c r="V16" i="14" s="1"/>
  <c r="AG20" i="7"/>
  <c r="V17" i="14" s="1"/>
  <c r="AI20" i="7"/>
  <c r="V18" i="14" s="1"/>
  <c r="AK20" i="7"/>
  <c r="V19" i="14" s="1"/>
  <c r="AM20" i="7"/>
  <c r="V20" i="14" s="1"/>
  <c r="AO20" i="7"/>
  <c r="V21" i="14" s="1"/>
  <c r="AQ20" i="7"/>
  <c r="V22" i="14" s="1"/>
  <c r="AS20" i="7"/>
  <c r="V23" i="14" s="1"/>
  <c r="AU20" i="7"/>
  <c r="V24" i="14" s="1"/>
  <c r="AW20" i="7"/>
  <c r="V25" i="14" s="1"/>
  <c r="AY20" i="7"/>
  <c r="V26" i="14" s="1"/>
  <c r="BA20" i="7"/>
  <c r="V27" i="14" s="1"/>
  <c r="BC20" i="7"/>
  <c r="V28" i="14" s="1"/>
  <c r="BE20" i="7"/>
  <c r="V29" i="14" s="1"/>
  <c r="BG20" i="7"/>
  <c r="V30" i="14" s="1"/>
  <c r="BI20" i="7"/>
  <c r="V31" i="14" s="1"/>
  <c r="W16" i="14"/>
  <c r="W17" i="14"/>
  <c r="W18" i="14"/>
  <c r="W19" i="14"/>
  <c r="W20" i="14"/>
  <c r="W21" i="14"/>
  <c r="W22" i="14"/>
  <c r="W23" i="14"/>
  <c r="W24" i="14"/>
  <c r="W25" i="14"/>
  <c r="W26" i="14"/>
  <c r="W27" i="14"/>
  <c r="W28" i="14"/>
  <c r="W29" i="14"/>
  <c r="W30" i="14"/>
  <c r="W31" i="14"/>
  <c r="X16" i="14"/>
  <c r="X17" i="14"/>
  <c r="X18" i="14"/>
  <c r="X19" i="14"/>
  <c r="X20" i="14"/>
  <c r="X21" i="14"/>
  <c r="X22" i="14"/>
  <c r="X23" i="14"/>
  <c r="X24" i="14"/>
  <c r="X25" i="14"/>
  <c r="X26" i="14"/>
  <c r="X27" i="14"/>
  <c r="X28" i="14"/>
  <c r="X29" i="14"/>
  <c r="X30" i="14"/>
  <c r="X31" i="14"/>
  <c r="AE21" i="7"/>
  <c r="Y16" i="14" s="1"/>
  <c r="AG21" i="7"/>
  <c r="Y17" i="14" s="1"/>
  <c r="AI21" i="7"/>
  <c r="Y18" i="14" s="1"/>
  <c r="AK21" i="7"/>
  <c r="Y19" i="14" s="1"/>
  <c r="AM21" i="7"/>
  <c r="Y20" i="14" s="1"/>
  <c r="AO21" i="7"/>
  <c r="Y21" i="14" s="1"/>
  <c r="AQ21" i="7"/>
  <c r="Y22" i="14" s="1"/>
  <c r="AS21" i="7"/>
  <c r="Y23" i="14" s="1"/>
  <c r="AU21" i="7"/>
  <c r="Y24" i="14" s="1"/>
  <c r="AW21" i="7"/>
  <c r="Y25" i="14" s="1"/>
  <c r="AY21" i="7"/>
  <c r="Y26" i="14" s="1"/>
  <c r="BA21" i="7"/>
  <c r="Y27" i="14" s="1"/>
  <c r="BC21" i="7"/>
  <c r="Y28" i="14" s="1"/>
  <c r="BE21" i="7"/>
  <c r="Y29" i="14" s="1"/>
  <c r="BG21" i="7"/>
  <c r="Y30" i="14" s="1"/>
  <c r="BI21" i="7"/>
  <c r="Y31" i="14" s="1"/>
  <c r="AE23" i="7"/>
  <c r="Z16" i="14" s="1"/>
  <c r="AG23" i="7"/>
  <c r="Z17" i="14" s="1"/>
  <c r="AI23" i="7"/>
  <c r="Z18" i="14" s="1"/>
  <c r="AK23" i="7"/>
  <c r="Z19" i="14" s="1"/>
  <c r="AM23" i="7"/>
  <c r="Z20" i="14" s="1"/>
  <c r="AO23" i="7"/>
  <c r="Z21" i="14" s="1"/>
  <c r="AQ23" i="7"/>
  <c r="Z22" i="14" s="1"/>
  <c r="AS23" i="7"/>
  <c r="Z23" i="14" s="1"/>
  <c r="AU23" i="7"/>
  <c r="Z24" i="14" s="1"/>
  <c r="AW23" i="7"/>
  <c r="Z25" i="14" s="1"/>
  <c r="AY23" i="7"/>
  <c r="Z26" i="14" s="1"/>
  <c r="BA23" i="7"/>
  <c r="Z27" i="14" s="1"/>
  <c r="BC23" i="7"/>
  <c r="Z28" i="14" s="1"/>
  <c r="BE23" i="7"/>
  <c r="Z29" i="14" s="1"/>
  <c r="BG23" i="7"/>
  <c r="Z30" i="14" s="1"/>
  <c r="BI23" i="7"/>
  <c r="Z31" i="14" s="1"/>
  <c r="AE25" i="7"/>
  <c r="AA16" i="14" s="1"/>
  <c r="AG25" i="7"/>
  <c r="AA17" i="14" s="1"/>
  <c r="AI25" i="7"/>
  <c r="AA18" i="14" s="1"/>
  <c r="AK25" i="7"/>
  <c r="AA19" i="14" s="1"/>
  <c r="AM25" i="7"/>
  <c r="AA20" i="14" s="1"/>
  <c r="AO25" i="7"/>
  <c r="AA21" i="14" s="1"/>
  <c r="AQ25" i="7"/>
  <c r="AA22" i="14" s="1"/>
  <c r="AS25" i="7"/>
  <c r="AA23" i="14" s="1"/>
  <c r="AU25" i="7"/>
  <c r="AA24" i="14" s="1"/>
  <c r="AW25" i="7"/>
  <c r="AA25" i="14" s="1"/>
  <c r="AY25" i="7"/>
  <c r="AA26" i="14" s="1"/>
  <c r="BA25" i="7"/>
  <c r="AA27" i="14" s="1"/>
  <c r="BC25" i="7"/>
  <c r="AA28" i="14" s="1"/>
  <c r="BE25" i="7"/>
  <c r="AA29" i="14" s="1"/>
  <c r="BG25" i="7"/>
  <c r="AA30" i="14" s="1"/>
  <c r="BI25" i="7"/>
  <c r="AA31" i="14" s="1"/>
  <c r="AE26" i="7"/>
  <c r="AB16" i="14" s="1"/>
  <c r="AG26" i="7"/>
  <c r="AB17" i="14" s="1"/>
  <c r="AI26" i="7"/>
  <c r="AB18" i="14" s="1"/>
  <c r="AK26" i="7"/>
  <c r="AB19" i="14" s="1"/>
  <c r="AM26" i="7"/>
  <c r="AB20" i="14" s="1"/>
  <c r="AO26" i="7"/>
  <c r="AB21" i="14" s="1"/>
  <c r="AQ26" i="7"/>
  <c r="AB22" i="14" s="1"/>
  <c r="AS26" i="7"/>
  <c r="AB23" i="14" s="1"/>
  <c r="AU26" i="7"/>
  <c r="AB24" i="14" s="1"/>
  <c r="AW26" i="7"/>
  <c r="AB25" i="14" s="1"/>
  <c r="AY26" i="7"/>
  <c r="AB26" i="14" s="1"/>
  <c r="BA26" i="7"/>
  <c r="AB27" i="14" s="1"/>
  <c r="BC26" i="7"/>
  <c r="AB28" i="14" s="1"/>
  <c r="BE26" i="7"/>
  <c r="AB29" i="14" s="1"/>
  <c r="BG26" i="7"/>
  <c r="AB30" i="14" s="1"/>
  <c r="BI26" i="7"/>
  <c r="AB31" i="14" s="1"/>
  <c r="AG16" i="12"/>
  <c r="AF27" i="7"/>
  <c r="AG17" i="12" s="1"/>
  <c r="AH27" i="7"/>
  <c r="AG18" i="12" s="1"/>
  <c r="AJ27" i="7"/>
  <c r="AG19" i="12" s="1"/>
  <c r="AL27" i="7"/>
  <c r="AG20" i="12" s="1"/>
  <c r="AN27" i="7"/>
  <c r="AG21" i="12" s="1"/>
  <c r="AP27" i="7"/>
  <c r="AG22" i="12" s="1"/>
  <c r="AR27" i="7"/>
  <c r="AG23" i="12" s="1"/>
  <c r="AT27" i="7"/>
  <c r="AG24" i="12" s="1"/>
  <c r="AV27" i="7"/>
  <c r="AG25" i="12" s="1"/>
  <c r="AX27" i="7"/>
  <c r="AG26" i="12" s="1"/>
  <c r="AZ27" i="7"/>
  <c r="AG27" i="12" s="1"/>
  <c r="BB27" i="7"/>
  <c r="AG28" i="12" s="1"/>
  <c r="BD27" i="7"/>
  <c r="AG29" i="12" s="1"/>
  <c r="BF27" i="7"/>
  <c r="AG30" i="12" s="1"/>
  <c r="BH27" i="7"/>
  <c r="AG31" i="12" s="1"/>
  <c r="AE29" i="7"/>
  <c r="AC16" i="14" s="1"/>
  <c r="AG29" i="7"/>
  <c r="AC17" i="14" s="1"/>
  <c r="AI29" i="7"/>
  <c r="AC18" i="14" s="1"/>
  <c r="AK29" i="7"/>
  <c r="AC19" i="14" s="1"/>
  <c r="AM29" i="7"/>
  <c r="AC20" i="14" s="1"/>
  <c r="AO29" i="7"/>
  <c r="AC21" i="14" s="1"/>
  <c r="AQ29" i="7"/>
  <c r="AC22" i="14" s="1"/>
  <c r="AS29" i="7"/>
  <c r="AC23" i="14" s="1"/>
  <c r="AU29" i="7"/>
  <c r="AC24" i="14" s="1"/>
  <c r="AW29" i="7"/>
  <c r="AC25" i="14" s="1"/>
  <c r="AY29" i="7"/>
  <c r="AC26" i="14" s="1"/>
  <c r="BA29" i="7"/>
  <c r="AC27" i="14" s="1"/>
  <c r="BC29" i="7"/>
  <c r="AC28" i="14" s="1"/>
  <c r="BE29" i="7"/>
  <c r="AC29" i="14" s="1"/>
  <c r="BG29" i="7"/>
  <c r="AC30" i="14" s="1"/>
  <c r="BI29" i="7"/>
  <c r="AC31" i="14" s="1"/>
  <c r="AE30" i="7"/>
  <c r="AD16" i="14" s="1"/>
  <c r="AG30" i="7"/>
  <c r="AD17" i="14" s="1"/>
  <c r="AI30" i="7"/>
  <c r="AD18" i="14" s="1"/>
  <c r="AK30" i="7"/>
  <c r="AD19" i="14" s="1"/>
  <c r="AM30" i="7"/>
  <c r="AD20" i="14" s="1"/>
  <c r="AO30" i="7"/>
  <c r="AD21" i="14" s="1"/>
  <c r="AQ30" i="7"/>
  <c r="AD22" i="14" s="1"/>
  <c r="AS30" i="7"/>
  <c r="AD23" i="14" s="1"/>
  <c r="AU30" i="7"/>
  <c r="AD24" i="14" s="1"/>
  <c r="AW30" i="7"/>
  <c r="AD25" i="14" s="1"/>
  <c r="AY30" i="7"/>
  <c r="AD26" i="14" s="1"/>
  <c r="BA30" i="7"/>
  <c r="AD27" i="14" s="1"/>
  <c r="BC30" i="7"/>
  <c r="AD28" i="14" s="1"/>
  <c r="BE30" i="7"/>
  <c r="AD29" i="14" s="1"/>
  <c r="BG30" i="7"/>
  <c r="AD30" i="14" s="1"/>
  <c r="BI30" i="7"/>
  <c r="AD31" i="14" s="1"/>
  <c r="AJ16" i="12"/>
  <c r="AF31" i="7"/>
  <c r="AJ17" i="12" s="1"/>
  <c r="AH31" i="7"/>
  <c r="AJ18" i="12" s="1"/>
  <c r="AJ31" i="7"/>
  <c r="AJ19" i="12" s="1"/>
  <c r="AL31" i="7"/>
  <c r="AJ20" i="12" s="1"/>
  <c r="AN31" i="7"/>
  <c r="AJ21" i="12" s="1"/>
  <c r="AP31" i="7"/>
  <c r="AJ22" i="12" s="1"/>
  <c r="AR31" i="7"/>
  <c r="AJ23" i="12" s="1"/>
  <c r="AT31" i="7"/>
  <c r="AJ24" i="12" s="1"/>
  <c r="AV31" i="7"/>
  <c r="AJ25" i="12" s="1"/>
  <c r="AX31" i="7"/>
  <c r="AJ26" i="12" s="1"/>
  <c r="AZ31" i="7"/>
  <c r="AJ27" i="12" s="1"/>
  <c r="BB31" i="7"/>
  <c r="AJ28" i="12" s="1"/>
  <c r="BD31" i="7"/>
  <c r="AJ29" i="12" s="1"/>
  <c r="BF31" i="7"/>
  <c r="AJ30" i="12" s="1"/>
  <c r="BH31" i="7"/>
  <c r="AJ31" i="12" s="1"/>
  <c r="AE33" i="7"/>
  <c r="AE16" i="14" s="1"/>
  <c r="AG33" i="7"/>
  <c r="AE17" i="14" s="1"/>
  <c r="AI33" i="7"/>
  <c r="AE18" i="14" s="1"/>
  <c r="AK33" i="7"/>
  <c r="AE19" i="14" s="1"/>
  <c r="AM33" i="7"/>
  <c r="AE20" i="14" s="1"/>
  <c r="AO33" i="7"/>
  <c r="AE21" i="14" s="1"/>
  <c r="AQ33" i="7"/>
  <c r="AE22" i="14" s="1"/>
  <c r="AS33" i="7"/>
  <c r="AE23" i="14" s="1"/>
  <c r="AU33" i="7"/>
  <c r="AE24" i="14" s="1"/>
  <c r="AW33" i="7"/>
  <c r="AE25" i="14" s="1"/>
  <c r="AY33" i="7"/>
  <c r="AE26" i="14" s="1"/>
  <c r="BA33" i="7"/>
  <c r="AE27" i="14" s="1"/>
  <c r="BC33" i="7"/>
  <c r="AE28" i="14" s="1"/>
  <c r="BE33" i="7"/>
  <c r="AE29" i="14" s="1"/>
  <c r="BG33" i="7"/>
  <c r="AE30" i="14" s="1"/>
  <c r="BI33" i="7"/>
  <c r="AE31" i="14" s="1"/>
  <c r="AE34" i="7"/>
  <c r="AF16" i="14" s="1"/>
  <c r="AG34" i="7"/>
  <c r="AF17" i="14" s="1"/>
  <c r="AI34" i="7"/>
  <c r="AF18" i="14" s="1"/>
  <c r="AK34" i="7"/>
  <c r="AF19" i="14" s="1"/>
  <c r="AM34" i="7"/>
  <c r="AF20" i="14" s="1"/>
  <c r="AO34" i="7"/>
  <c r="AF21" i="14" s="1"/>
  <c r="AQ34" i="7"/>
  <c r="AF22" i="14" s="1"/>
  <c r="AS34" i="7"/>
  <c r="AF23" i="14" s="1"/>
  <c r="AU34" i="7"/>
  <c r="AF24" i="14" s="1"/>
  <c r="AW34" i="7"/>
  <c r="AF25" i="14" s="1"/>
  <c r="AY34" i="7"/>
  <c r="AF26" i="14" s="1"/>
  <c r="BA34" i="7"/>
  <c r="AF27" i="14" s="1"/>
  <c r="BC34" i="7"/>
  <c r="AF28" i="14" s="1"/>
  <c r="BE34" i="7"/>
  <c r="AF29" i="14" s="1"/>
  <c r="BG34" i="7"/>
  <c r="AF30" i="14" s="1"/>
  <c r="BI34" i="7"/>
  <c r="AF31" i="14" s="1"/>
  <c r="AM16" i="12"/>
  <c r="AF35" i="7"/>
  <c r="AM17" i="12" s="1"/>
  <c r="AH35" i="7"/>
  <c r="AM18" i="12" s="1"/>
  <c r="AJ35" i="7"/>
  <c r="AM19" i="12" s="1"/>
  <c r="AL35" i="7"/>
  <c r="AM20" i="12" s="1"/>
  <c r="AN35" i="7"/>
  <c r="AM21" i="12" s="1"/>
  <c r="AP35" i="7"/>
  <c r="AM22" i="12" s="1"/>
  <c r="AR35" i="7"/>
  <c r="AM23" i="12" s="1"/>
  <c r="AT35" i="7"/>
  <c r="AM24" i="12" s="1"/>
  <c r="AV35" i="7"/>
  <c r="AM25" i="12" s="1"/>
  <c r="AX35" i="7"/>
  <c r="AM26" i="12" s="1"/>
  <c r="AZ35" i="7"/>
  <c r="AM27" i="12" s="1"/>
  <c r="BB35" i="7"/>
  <c r="AM28" i="12" s="1"/>
  <c r="BD35" i="7"/>
  <c r="AM29" i="12" s="1"/>
  <c r="BF35" i="7"/>
  <c r="AM30" i="12" s="1"/>
  <c r="BH35" i="7"/>
  <c r="AM31" i="12" s="1"/>
  <c r="AE37" i="7"/>
  <c r="AG16" i="14" s="1"/>
  <c r="AG37" i="7"/>
  <c r="AG17" i="14" s="1"/>
  <c r="AI37" i="7"/>
  <c r="AG18" i="14" s="1"/>
  <c r="AK37" i="7"/>
  <c r="AG19" i="14" s="1"/>
  <c r="AM37" i="7"/>
  <c r="AG20" i="14" s="1"/>
  <c r="AO37" i="7"/>
  <c r="AG21" i="14" s="1"/>
  <c r="AQ37" i="7"/>
  <c r="AG22" i="14" s="1"/>
  <c r="AS37" i="7"/>
  <c r="AG23" i="14" s="1"/>
  <c r="AU37" i="7"/>
  <c r="AG24" i="14" s="1"/>
  <c r="AW37" i="7"/>
  <c r="AG25" i="14" s="1"/>
  <c r="AY37" i="7"/>
  <c r="AG26" i="14" s="1"/>
  <c r="BA37" i="7"/>
  <c r="AG27" i="14" s="1"/>
  <c r="BC37" i="7"/>
  <c r="AG28" i="14" s="1"/>
  <c r="BE37" i="7"/>
  <c r="AG29" i="14" s="1"/>
  <c r="BG37" i="7"/>
  <c r="AG30" i="14" s="1"/>
  <c r="BI37" i="7"/>
  <c r="AG31" i="14" s="1"/>
  <c r="AE38" i="7"/>
  <c r="AH16" i="14" s="1"/>
  <c r="AG38" i="7"/>
  <c r="AH17" i="14" s="1"/>
  <c r="AI38" i="7"/>
  <c r="AH18" i="14" s="1"/>
  <c r="AK38" i="7"/>
  <c r="AH19" i="14" s="1"/>
  <c r="AM38" i="7"/>
  <c r="AH20" i="14" s="1"/>
  <c r="AO38" i="7"/>
  <c r="AH21" i="14" s="1"/>
  <c r="AQ38" i="7"/>
  <c r="AH22" i="14" s="1"/>
  <c r="AS38" i="7"/>
  <c r="AH23" i="14" s="1"/>
  <c r="AU38" i="7"/>
  <c r="AH24" i="14" s="1"/>
  <c r="AW38" i="7"/>
  <c r="AH25" i="14" s="1"/>
  <c r="AY38" i="7"/>
  <c r="AH26" i="14" s="1"/>
  <c r="BA38" i="7"/>
  <c r="AH27" i="14" s="1"/>
  <c r="BC38" i="7"/>
  <c r="AH28" i="14" s="1"/>
  <c r="BE38" i="7"/>
  <c r="AH29" i="14" s="1"/>
  <c r="BG38" i="7"/>
  <c r="AH30" i="14" s="1"/>
  <c r="BI38" i="7"/>
  <c r="AH31" i="14" s="1"/>
  <c r="AP16" i="12"/>
  <c r="AF39" i="7"/>
  <c r="AP17" i="12" s="1"/>
  <c r="AH39" i="7"/>
  <c r="AP18" i="12" s="1"/>
  <c r="AJ39" i="7"/>
  <c r="AP19" i="12" s="1"/>
  <c r="AL39" i="7"/>
  <c r="AP20" i="12" s="1"/>
  <c r="AN39" i="7"/>
  <c r="AP21" i="12" s="1"/>
  <c r="AP39" i="7"/>
  <c r="AP22" i="12" s="1"/>
  <c r="AR39" i="7"/>
  <c r="AP23" i="12" s="1"/>
  <c r="AT39" i="7"/>
  <c r="AP24" i="12" s="1"/>
  <c r="AV39" i="7"/>
  <c r="AP25" i="12" s="1"/>
  <c r="AX39" i="7"/>
  <c r="AP26" i="12" s="1"/>
  <c r="AZ39" i="7"/>
  <c r="AP27" i="12" s="1"/>
  <c r="BB39" i="7"/>
  <c r="AP28" i="12" s="1"/>
  <c r="BD39" i="7"/>
  <c r="AP29" i="12" s="1"/>
  <c r="BF39" i="7"/>
  <c r="AP30" i="12" s="1"/>
  <c r="BH39" i="7"/>
  <c r="AP31" i="12" s="1"/>
  <c r="B3" i="14" l="1"/>
  <c r="B4" i="14"/>
  <c r="B5" i="14"/>
  <c r="B6" i="14"/>
  <c r="B7" i="14"/>
  <c r="B8" i="14"/>
  <c r="B9" i="14"/>
  <c r="B10" i="14"/>
  <c r="B11" i="14"/>
  <c r="B12" i="14"/>
  <c r="B13" i="14"/>
  <c r="B14" i="14"/>
  <c r="B15" i="14"/>
  <c r="B16" i="14"/>
  <c r="B16" i="12"/>
  <c r="B15" i="12"/>
  <c r="B14" i="12"/>
  <c r="B13" i="12"/>
  <c r="B12" i="12"/>
  <c r="B11" i="12"/>
  <c r="B10" i="12"/>
  <c r="B9" i="12"/>
  <c r="B8" i="12"/>
  <c r="B7" i="12"/>
  <c r="B6" i="12"/>
  <c r="B5" i="12"/>
  <c r="B4" i="12"/>
  <c r="B3" i="12"/>
  <c r="A3" i="14"/>
  <c r="A4" i="14"/>
  <c r="A5" i="14"/>
  <c r="A6" i="14"/>
  <c r="A7" i="14"/>
  <c r="A8" i="14"/>
  <c r="A9" i="14"/>
  <c r="A10" i="14"/>
  <c r="A11" i="14"/>
  <c r="A12" i="14"/>
  <c r="A13" i="14"/>
  <c r="A14" i="14"/>
  <c r="A15" i="14"/>
  <c r="A16" i="14"/>
  <c r="A4" i="12"/>
  <c r="A5" i="12"/>
  <c r="A6" i="12"/>
  <c r="A7" i="12"/>
  <c r="A8" i="12"/>
  <c r="A9" i="12"/>
  <c r="A10" i="12"/>
  <c r="A11" i="12"/>
  <c r="A12" i="12"/>
  <c r="A13" i="12"/>
  <c r="A14" i="12"/>
  <c r="A15" i="12"/>
  <c r="A16" i="12"/>
  <c r="D39" i="7"/>
  <c r="AP3" i="12" s="1"/>
  <c r="F39" i="7"/>
  <c r="AP4" i="12" s="1"/>
  <c r="H39" i="7"/>
  <c r="AP5" i="12" s="1"/>
  <c r="J39" i="7"/>
  <c r="AP6" i="12" s="1"/>
  <c r="L39" i="7"/>
  <c r="N39" i="7"/>
  <c r="AP8" i="12" s="1"/>
  <c r="P39" i="7"/>
  <c r="AP9" i="12" s="1"/>
  <c r="R39" i="7"/>
  <c r="AP10" i="12" s="1"/>
  <c r="T39" i="7"/>
  <c r="AP11" i="12" s="1"/>
  <c r="V39" i="7"/>
  <c r="AP12" i="12" s="1"/>
  <c r="X39" i="7"/>
  <c r="AP13" i="12" s="1"/>
  <c r="Z39" i="7"/>
  <c r="AP14" i="12" s="1"/>
  <c r="AP15" i="12"/>
  <c r="D35" i="7"/>
  <c r="AM3" i="12" s="1"/>
  <c r="F35" i="7"/>
  <c r="AM4" i="12" s="1"/>
  <c r="H35" i="7"/>
  <c r="AM5" i="12" s="1"/>
  <c r="J35" i="7"/>
  <c r="AM6" i="12" s="1"/>
  <c r="L35" i="7"/>
  <c r="AM7" i="12" s="1"/>
  <c r="N35" i="7"/>
  <c r="AM8" i="12" s="1"/>
  <c r="P35" i="7"/>
  <c r="AM9" i="12" s="1"/>
  <c r="R35" i="7"/>
  <c r="AM10" i="12" s="1"/>
  <c r="T35" i="7"/>
  <c r="AM11" i="12" s="1"/>
  <c r="V35" i="7"/>
  <c r="AM12" i="12" s="1"/>
  <c r="X35" i="7"/>
  <c r="AM13" i="12" s="1"/>
  <c r="Z35" i="7"/>
  <c r="AM14" i="12" s="1"/>
  <c r="AM15" i="12"/>
  <c r="D31" i="7"/>
  <c r="AJ3" i="12" s="1"/>
  <c r="F31" i="7"/>
  <c r="AJ4" i="12" s="1"/>
  <c r="H31" i="7"/>
  <c r="AJ5" i="12" s="1"/>
  <c r="J31" i="7"/>
  <c r="AJ6" i="12" s="1"/>
  <c r="L31" i="7"/>
  <c r="AJ7" i="12" s="1"/>
  <c r="N31" i="7"/>
  <c r="AJ8" i="12" s="1"/>
  <c r="P31" i="7"/>
  <c r="AJ9" i="12" s="1"/>
  <c r="R31" i="7"/>
  <c r="AJ10" i="12" s="1"/>
  <c r="T31" i="7"/>
  <c r="AJ11" i="12" s="1"/>
  <c r="V31" i="7"/>
  <c r="AJ12" i="12" s="1"/>
  <c r="X31" i="7"/>
  <c r="AJ13" i="12" s="1"/>
  <c r="Z31" i="7"/>
  <c r="AJ14" i="12" s="1"/>
  <c r="AJ15" i="12"/>
  <c r="D27" i="7"/>
  <c r="AG3" i="12" s="1"/>
  <c r="F27" i="7"/>
  <c r="AG4" i="12" s="1"/>
  <c r="H27" i="7"/>
  <c r="AG5" i="12" s="1"/>
  <c r="J27" i="7"/>
  <c r="AG6" i="12" s="1"/>
  <c r="L27" i="7"/>
  <c r="AG7" i="12" s="1"/>
  <c r="N27" i="7"/>
  <c r="AG8" i="12" s="1"/>
  <c r="P27" i="7"/>
  <c r="AG9" i="12" s="1"/>
  <c r="R27" i="7"/>
  <c r="T27" i="7"/>
  <c r="AG11" i="12" s="1"/>
  <c r="V27" i="7"/>
  <c r="AG12" i="12" s="1"/>
  <c r="X27" i="7"/>
  <c r="AG13" i="12" s="1"/>
  <c r="Z27" i="7"/>
  <c r="AG14" i="12" s="1"/>
  <c r="AG15" i="12"/>
  <c r="D11" i="7"/>
  <c r="F11" i="7"/>
  <c r="K4" i="12" s="1"/>
  <c r="H11" i="7"/>
  <c r="J11" i="7"/>
  <c r="K6" i="12" s="1"/>
  <c r="L11" i="7"/>
  <c r="K7" i="12" s="1"/>
  <c r="N11" i="7"/>
  <c r="K8" i="12" s="1"/>
  <c r="P11" i="7"/>
  <c r="K9" i="12" s="1"/>
  <c r="R11" i="7"/>
  <c r="K10" i="12" s="1"/>
  <c r="T11" i="7"/>
  <c r="K11" i="12" s="1"/>
  <c r="V11" i="7"/>
  <c r="K12" i="12" s="1"/>
  <c r="X11" i="7"/>
  <c r="K13" i="12" s="1"/>
  <c r="Z11" i="7"/>
  <c r="K14" i="12" s="1"/>
  <c r="K15" i="12"/>
  <c r="D12" i="7"/>
  <c r="L3" i="12" s="1"/>
  <c r="F12" i="7"/>
  <c r="L4" i="12" s="1"/>
  <c r="H12" i="7"/>
  <c r="L5" i="12" s="1"/>
  <c r="J12" i="7"/>
  <c r="L6" i="12" s="1"/>
  <c r="L12" i="7"/>
  <c r="L7" i="12" s="1"/>
  <c r="N12" i="7"/>
  <c r="L8" i="12" s="1"/>
  <c r="P12" i="7"/>
  <c r="L9" i="12" s="1"/>
  <c r="R12" i="7"/>
  <c r="L10" i="12" s="1"/>
  <c r="T12" i="7"/>
  <c r="L11" i="12" s="1"/>
  <c r="V12" i="7"/>
  <c r="L12" i="12" s="1"/>
  <c r="X12" i="7"/>
  <c r="L13" i="12" s="1"/>
  <c r="Z12" i="7"/>
  <c r="L15" i="12"/>
  <c r="AO15" i="12"/>
  <c r="AO14" i="12"/>
  <c r="AO13" i="12"/>
  <c r="AO12" i="12"/>
  <c r="AO11" i="12"/>
  <c r="AO10" i="12"/>
  <c r="AO9" i="12"/>
  <c r="AO8" i="12"/>
  <c r="AO7" i="12"/>
  <c r="AO6" i="12"/>
  <c r="AO5" i="12"/>
  <c r="AO4" i="12"/>
  <c r="AO3" i="12"/>
  <c r="AO2" i="12"/>
  <c r="AN15" i="12"/>
  <c r="AN14" i="12"/>
  <c r="AN13" i="12"/>
  <c r="AN12" i="12"/>
  <c r="AN11" i="12"/>
  <c r="AN10" i="12"/>
  <c r="AN9" i="12"/>
  <c r="AN8" i="12"/>
  <c r="AN7" i="12"/>
  <c r="AN6" i="12"/>
  <c r="AN5" i="12"/>
  <c r="AN4" i="12"/>
  <c r="AN3" i="12"/>
  <c r="AN2" i="12"/>
  <c r="AL15" i="12"/>
  <c r="AL14" i="12"/>
  <c r="AL13" i="12"/>
  <c r="AL12" i="12"/>
  <c r="AL11" i="12"/>
  <c r="AL10" i="12"/>
  <c r="AL9" i="12"/>
  <c r="AL8" i="12"/>
  <c r="AL7" i="12"/>
  <c r="AL6" i="12"/>
  <c r="AL5" i="12"/>
  <c r="AL4" i="12"/>
  <c r="AL3" i="12"/>
  <c r="AL2" i="12"/>
  <c r="AK15" i="12"/>
  <c r="AK14" i="12"/>
  <c r="AK13" i="12"/>
  <c r="AK12" i="12"/>
  <c r="AK11" i="12"/>
  <c r="AK10" i="12"/>
  <c r="AK9" i="12"/>
  <c r="AK8" i="12"/>
  <c r="AK7" i="12"/>
  <c r="AK6" i="12"/>
  <c r="AK5" i="12"/>
  <c r="AK4" i="12"/>
  <c r="AK3" i="12"/>
  <c r="AK2" i="12"/>
  <c r="AG10" i="12"/>
  <c r="AA15" i="12"/>
  <c r="AA14" i="12"/>
  <c r="AA13" i="12"/>
  <c r="AA12" i="12"/>
  <c r="AA11" i="12"/>
  <c r="AA10" i="12"/>
  <c r="AA9" i="12"/>
  <c r="AA8" i="12"/>
  <c r="AA7" i="12"/>
  <c r="AA6" i="12"/>
  <c r="AA5" i="12"/>
  <c r="AA4" i="12"/>
  <c r="AA3" i="12"/>
  <c r="AA2" i="12"/>
  <c r="T15" i="12"/>
  <c r="T14" i="12"/>
  <c r="T13" i="12"/>
  <c r="T12" i="12"/>
  <c r="T11" i="12"/>
  <c r="T10" i="12"/>
  <c r="T9" i="12"/>
  <c r="T8" i="12"/>
  <c r="T7" i="12"/>
  <c r="T6" i="12"/>
  <c r="T5" i="12"/>
  <c r="T4" i="12"/>
  <c r="T3" i="12"/>
  <c r="T2" i="12"/>
  <c r="M15" i="12"/>
  <c r="M14" i="12"/>
  <c r="M13" i="12"/>
  <c r="M12" i="12"/>
  <c r="M11" i="12"/>
  <c r="M10" i="12"/>
  <c r="M9" i="12"/>
  <c r="M8" i="12"/>
  <c r="M7" i="12"/>
  <c r="M6" i="12"/>
  <c r="M5" i="12"/>
  <c r="M4" i="12"/>
  <c r="M3" i="12"/>
  <c r="M2" i="12"/>
  <c r="F15" i="12"/>
  <c r="F14" i="12"/>
  <c r="F13" i="12"/>
  <c r="F12" i="12"/>
  <c r="F11" i="12"/>
  <c r="F10" i="12"/>
  <c r="F9" i="12"/>
  <c r="F8" i="12"/>
  <c r="F7" i="12"/>
  <c r="F6" i="12"/>
  <c r="F5" i="12"/>
  <c r="F4" i="12"/>
  <c r="F3" i="12"/>
  <c r="F2" i="12"/>
  <c r="AI15" i="12"/>
  <c r="AH15" i="12"/>
  <c r="AF15" i="12"/>
  <c r="AE15" i="12"/>
  <c r="AD15" i="12"/>
  <c r="AC15" i="12"/>
  <c r="AB15" i="12"/>
  <c r="Z15" i="12"/>
  <c r="Y15" i="12"/>
  <c r="X15" i="12"/>
  <c r="W15" i="12"/>
  <c r="V15" i="12"/>
  <c r="U15" i="12"/>
  <c r="S15" i="12"/>
  <c r="R15" i="12"/>
  <c r="Q15" i="12"/>
  <c r="P15" i="12"/>
  <c r="O15" i="12"/>
  <c r="N15" i="12"/>
  <c r="J15" i="12"/>
  <c r="I15" i="12"/>
  <c r="H15" i="12"/>
  <c r="G15" i="12"/>
  <c r="E15" i="12"/>
  <c r="AI14" i="12"/>
  <c r="AH14" i="12"/>
  <c r="AF14" i="12"/>
  <c r="AE14" i="12"/>
  <c r="AD14" i="12"/>
  <c r="AC14" i="12"/>
  <c r="AB14" i="12"/>
  <c r="Z14" i="12"/>
  <c r="Y14" i="12"/>
  <c r="X14" i="12"/>
  <c r="W14" i="12"/>
  <c r="V14" i="12"/>
  <c r="U14" i="12"/>
  <c r="S14" i="12"/>
  <c r="R14" i="12"/>
  <c r="Q14" i="12"/>
  <c r="P14" i="12"/>
  <c r="O14" i="12"/>
  <c r="N14" i="12"/>
  <c r="L14" i="12"/>
  <c r="J14" i="12"/>
  <c r="I14" i="12"/>
  <c r="H14" i="12"/>
  <c r="G14" i="12"/>
  <c r="E14" i="12"/>
  <c r="AI13" i="12"/>
  <c r="AH13" i="12"/>
  <c r="AF13" i="12"/>
  <c r="AE13" i="12"/>
  <c r="AD13" i="12"/>
  <c r="AC13" i="12"/>
  <c r="AB13" i="12"/>
  <c r="Z13" i="12"/>
  <c r="Y13" i="12"/>
  <c r="X13" i="12"/>
  <c r="W13" i="12"/>
  <c r="V13" i="12"/>
  <c r="U13" i="12"/>
  <c r="S13" i="12"/>
  <c r="R13" i="12"/>
  <c r="Q13" i="12"/>
  <c r="P13" i="12"/>
  <c r="O13" i="12"/>
  <c r="N13" i="12"/>
  <c r="J13" i="12"/>
  <c r="I13" i="12"/>
  <c r="H13" i="12"/>
  <c r="G13" i="12"/>
  <c r="E13" i="12"/>
  <c r="AI12" i="12"/>
  <c r="AH12" i="12"/>
  <c r="AF12" i="12"/>
  <c r="AE12" i="12"/>
  <c r="AD12" i="12"/>
  <c r="AC12" i="12"/>
  <c r="AB12" i="12"/>
  <c r="Z12" i="12"/>
  <c r="Y12" i="12"/>
  <c r="X12" i="12"/>
  <c r="W12" i="12"/>
  <c r="V12" i="12"/>
  <c r="U12" i="12"/>
  <c r="S12" i="12"/>
  <c r="R12" i="12"/>
  <c r="Q12" i="12"/>
  <c r="P12" i="12"/>
  <c r="O12" i="12"/>
  <c r="N12" i="12"/>
  <c r="J12" i="12"/>
  <c r="I12" i="12"/>
  <c r="H12" i="12"/>
  <c r="G12" i="12"/>
  <c r="E12" i="12"/>
  <c r="AI11" i="12"/>
  <c r="AH11" i="12"/>
  <c r="AF11" i="12"/>
  <c r="AE11" i="12"/>
  <c r="AD11" i="12"/>
  <c r="AC11" i="12"/>
  <c r="AB11" i="12"/>
  <c r="Z11" i="12"/>
  <c r="Y11" i="12"/>
  <c r="X11" i="12"/>
  <c r="W11" i="12"/>
  <c r="V11" i="12"/>
  <c r="U11" i="12"/>
  <c r="S11" i="12"/>
  <c r="R11" i="12"/>
  <c r="Q11" i="12"/>
  <c r="P11" i="12"/>
  <c r="O11" i="12"/>
  <c r="N11" i="12"/>
  <c r="J11" i="12"/>
  <c r="I11" i="12"/>
  <c r="H11" i="12"/>
  <c r="G11" i="12"/>
  <c r="E11" i="12"/>
  <c r="AI10" i="12"/>
  <c r="AH10" i="12"/>
  <c r="AF10" i="12"/>
  <c r="AE10" i="12"/>
  <c r="AD10" i="12"/>
  <c r="AC10" i="12"/>
  <c r="AB10" i="12"/>
  <c r="Z10" i="12"/>
  <c r="Y10" i="12"/>
  <c r="X10" i="12"/>
  <c r="W10" i="12"/>
  <c r="V10" i="12"/>
  <c r="U10" i="12"/>
  <c r="S10" i="12"/>
  <c r="R10" i="12"/>
  <c r="Q10" i="12"/>
  <c r="P10" i="12"/>
  <c r="O10" i="12"/>
  <c r="N10" i="12"/>
  <c r="J10" i="12"/>
  <c r="I10" i="12"/>
  <c r="H10" i="12"/>
  <c r="G10" i="12"/>
  <c r="E10" i="12"/>
  <c r="AI9" i="12"/>
  <c r="AH9" i="12"/>
  <c r="AF9" i="12"/>
  <c r="AE9" i="12"/>
  <c r="AD9" i="12"/>
  <c r="AC9" i="12"/>
  <c r="AB9" i="12"/>
  <c r="Z9" i="12"/>
  <c r="Y9" i="12"/>
  <c r="X9" i="12"/>
  <c r="W9" i="12"/>
  <c r="V9" i="12"/>
  <c r="U9" i="12"/>
  <c r="S9" i="12"/>
  <c r="R9" i="12"/>
  <c r="Q9" i="12"/>
  <c r="P9" i="12"/>
  <c r="O9" i="12"/>
  <c r="N9" i="12"/>
  <c r="J9" i="12"/>
  <c r="I9" i="12"/>
  <c r="H9" i="12"/>
  <c r="G9" i="12"/>
  <c r="E9" i="12"/>
  <c r="AI8" i="12"/>
  <c r="AH8" i="12"/>
  <c r="AF8" i="12"/>
  <c r="AE8" i="12"/>
  <c r="AD8" i="12"/>
  <c r="AC8" i="12"/>
  <c r="AB8" i="12"/>
  <c r="Z8" i="12"/>
  <c r="Y8" i="12"/>
  <c r="X8" i="12"/>
  <c r="W8" i="12"/>
  <c r="V8" i="12"/>
  <c r="U8" i="12"/>
  <c r="S8" i="12"/>
  <c r="R8" i="12"/>
  <c r="Q8" i="12"/>
  <c r="P8" i="12"/>
  <c r="O8" i="12"/>
  <c r="N8" i="12"/>
  <c r="J8" i="12"/>
  <c r="I8" i="12"/>
  <c r="H8" i="12"/>
  <c r="G8" i="12"/>
  <c r="E8" i="12"/>
  <c r="AI7" i="12"/>
  <c r="AH7" i="12"/>
  <c r="AF7" i="12"/>
  <c r="AE7" i="12"/>
  <c r="AD7" i="12"/>
  <c r="AC7" i="12"/>
  <c r="AB7" i="12"/>
  <c r="Z7" i="12"/>
  <c r="Y7" i="12"/>
  <c r="X7" i="12"/>
  <c r="W7" i="12"/>
  <c r="V7" i="12"/>
  <c r="U7" i="12"/>
  <c r="S7" i="12"/>
  <c r="R7" i="12"/>
  <c r="Q7" i="12"/>
  <c r="P7" i="12"/>
  <c r="O7" i="12"/>
  <c r="N7" i="12"/>
  <c r="J7" i="12"/>
  <c r="I7" i="12"/>
  <c r="H7" i="12"/>
  <c r="G7" i="12"/>
  <c r="E7" i="12"/>
  <c r="AI6" i="12"/>
  <c r="AH6" i="12"/>
  <c r="AF6" i="12"/>
  <c r="AE6" i="12"/>
  <c r="AD6" i="12"/>
  <c r="AC6" i="12"/>
  <c r="AB6" i="12"/>
  <c r="Z6" i="12"/>
  <c r="Y6" i="12"/>
  <c r="X6" i="12"/>
  <c r="W6" i="12"/>
  <c r="V6" i="12"/>
  <c r="U6" i="12"/>
  <c r="S6" i="12"/>
  <c r="R6" i="12"/>
  <c r="Q6" i="12"/>
  <c r="P6" i="12"/>
  <c r="O6" i="12"/>
  <c r="N6" i="12"/>
  <c r="J6" i="12"/>
  <c r="I6" i="12"/>
  <c r="H6" i="12"/>
  <c r="G6" i="12"/>
  <c r="E6" i="12"/>
  <c r="AI5" i="12"/>
  <c r="AH5" i="12"/>
  <c r="AF5" i="12"/>
  <c r="AE5" i="12"/>
  <c r="AD5" i="12"/>
  <c r="AC5" i="12"/>
  <c r="AB5" i="12"/>
  <c r="Z5" i="12"/>
  <c r="Y5" i="12"/>
  <c r="X5" i="12"/>
  <c r="W5" i="12"/>
  <c r="V5" i="12"/>
  <c r="U5" i="12"/>
  <c r="S5" i="12"/>
  <c r="R5" i="12"/>
  <c r="Q5" i="12"/>
  <c r="P5" i="12"/>
  <c r="O5" i="12"/>
  <c r="N5" i="12"/>
  <c r="K5" i="12"/>
  <c r="J5" i="12"/>
  <c r="I5" i="12"/>
  <c r="H5" i="12"/>
  <c r="G5" i="12"/>
  <c r="E5" i="12"/>
  <c r="AI4" i="12"/>
  <c r="AH4" i="12"/>
  <c r="AF4" i="12"/>
  <c r="AE4" i="12"/>
  <c r="AD4" i="12"/>
  <c r="AC4" i="12"/>
  <c r="AB4" i="12"/>
  <c r="Z4" i="12"/>
  <c r="Y4" i="12"/>
  <c r="X4" i="12"/>
  <c r="W4" i="12"/>
  <c r="V4" i="12"/>
  <c r="U4" i="12"/>
  <c r="S4" i="12"/>
  <c r="R4" i="12"/>
  <c r="Q4" i="12"/>
  <c r="P4" i="12"/>
  <c r="O4" i="12"/>
  <c r="N4" i="12"/>
  <c r="J4" i="12"/>
  <c r="I4" i="12"/>
  <c r="H4" i="12"/>
  <c r="G4" i="12"/>
  <c r="E4" i="12"/>
  <c r="AI3" i="12"/>
  <c r="AH3" i="12"/>
  <c r="AF3" i="12"/>
  <c r="AE3" i="12"/>
  <c r="AD3" i="12"/>
  <c r="AC3" i="12"/>
  <c r="AB3" i="12"/>
  <c r="Z3" i="12"/>
  <c r="Y3" i="12"/>
  <c r="X3" i="12"/>
  <c r="W3" i="12"/>
  <c r="V3" i="12"/>
  <c r="U3" i="12"/>
  <c r="S3" i="12"/>
  <c r="R3" i="12"/>
  <c r="Q3" i="12"/>
  <c r="P3" i="12"/>
  <c r="O3" i="12"/>
  <c r="N3" i="12"/>
  <c r="J3" i="12"/>
  <c r="I3" i="12"/>
  <c r="H3" i="12"/>
  <c r="G3" i="12"/>
  <c r="E3" i="12"/>
  <c r="AI2" i="12"/>
  <c r="AH2" i="12"/>
  <c r="AF2" i="12"/>
  <c r="AE2" i="12"/>
  <c r="AD2" i="12"/>
  <c r="AC2" i="12"/>
  <c r="AB2" i="12"/>
  <c r="Z2" i="12"/>
  <c r="Y2" i="12"/>
  <c r="X2" i="12"/>
  <c r="W2" i="12"/>
  <c r="V2" i="12"/>
  <c r="U2" i="12"/>
  <c r="S2" i="12"/>
  <c r="R2" i="12"/>
  <c r="Q2" i="12"/>
  <c r="P2" i="12"/>
  <c r="O2" i="12"/>
  <c r="N2" i="12"/>
  <c r="J2" i="12"/>
  <c r="I2" i="12"/>
  <c r="H2" i="12"/>
  <c r="G2" i="12"/>
  <c r="E2" i="12"/>
  <c r="C3" i="7"/>
  <c r="D2" i="14" s="1"/>
  <c r="E3" i="7"/>
  <c r="D3" i="14" s="1"/>
  <c r="G3" i="7"/>
  <c r="D4" i="14" s="1"/>
  <c r="I3" i="7"/>
  <c r="D5" i="14" s="1"/>
  <c r="K3" i="7"/>
  <c r="D6" i="14" s="1"/>
  <c r="M3" i="7"/>
  <c r="D7" i="14" s="1"/>
  <c r="O3" i="7"/>
  <c r="D8" i="14" s="1"/>
  <c r="Q3" i="7"/>
  <c r="D9" i="14" s="1"/>
  <c r="S3" i="7"/>
  <c r="D10" i="14" s="1"/>
  <c r="U3" i="7"/>
  <c r="D11" i="14" s="1"/>
  <c r="W3" i="7"/>
  <c r="D12" i="14" s="1"/>
  <c r="Y3" i="7"/>
  <c r="D13" i="14" s="1"/>
  <c r="AA3" i="7"/>
  <c r="D14" i="14" s="1"/>
  <c r="AC3" i="7"/>
  <c r="D15" i="14" s="1"/>
  <c r="E6" i="7"/>
  <c r="E3" i="14" s="1"/>
  <c r="G6" i="7"/>
  <c r="E4" i="14" s="1"/>
  <c r="I6" i="7"/>
  <c r="E5" i="14" s="1"/>
  <c r="K6" i="7"/>
  <c r="E6" i="14" s="1"/>
  <c r="M6" i="7"/>
  <c r="E7" i="14" s="1"/>
  <c r="O6" i="7"/>
  <c r="E8" i="14" s="1"/>
  <c r="Q6" i="7"/>
  <c r="E9" i="14" s="1"/>
  <c r="S6" i="7"/>
  <c r="E10" i="14" s="1"/>
  <c r="U6" i="7"/>
  <c r="E11" i="14" s="1"/>
  <c r="W6" i="7"/>
  <c r="E12" i="14" s="1"/>
  <c r="Y6" i="7"/>
  <c r="E13" i="14" s="1"/>
  <c r="AA6" i="7"/>
  <c r="E14" i="14" s="1"/>
  <c r="AC6" i="7"/>
  <c r="E15" i="14" s="1"/>
  <c r="E7" i="7"/>
  <c r="F3" i="14" s="1"/>
  <c r="G7" i="7"/>
  <c r="F4" i="14" s="1"/>
  <c r="I7" i="7"/>
  <c r="F5" i="14" s="1"/>
  <c r="K7" i="7"/>
  <c r="F6" i="14" s="1"/>
  <c r="M7" i="7"/>
  <c r="F7" i="14" s="1"/>
  <c r="O7" i="7"/>
  <c r="F8" i="14" s="1"/>
  <c r="Q7" i="7"/>
  <c r="F9" i="14" s="1"/>
  <c r="S7" i="7"/>
  <c r="F10" i="14" s="1"/>
  <c r="U7" i="7"/>
  <c r="F11" i="14" s="1"/>
  <c r="W7" i="7"/>
  <c r="F12" i="14" s="1"/>
  <c r="Y7" i="7"/>
  <c r="F13" i="14" s="1"/>
  <c r="AA7" i="7"/>
  <c r="F14" i="14" s="1"/>
  <c r="AC7" i="7"/>
  <c r="F15" i="14" s="1"/>
  <c r="E8" i="7"/>
  <c r="G3" i="14" s="1"/>
  <c r="G8" i="7"/>
  <c r="G4" i="14" s="1"/>
  <c r="I8" i="7"/>
  <c r="G5" i="14" s="1"/>
  <c r="K8" i="7"/>
  <c r="G6" i="14" s="1"/>
  <c r="M8" i="7"/>
  <c r="G7" i="14" s="1"/>
  <c r="O8" i="7"/>
  <c r="G8" i="14" s="1"/>
  <c r="Q8" i="7"/>
  <c r="G9" i="14" s="1"/>
  <c r="S8" i="7"/>
  <c r="G10" i="14" s="1"/>
  <c r="U8" i="7"/>
  <c r="G11" i="14" s="1"/>
  <c r="W8" i="7"/>
  <c r="G12" i="14" s="1"/>
  <c r="Y8" i="7"/>
  <c r="G13" i="14" s="1"/>
  <c r="AA8" i="7"/>
  <c r="G14" i="14" s="1"/>
  <c r="AC8" i="7"/>
  <c r="G15" i="14" s="1"/>
  <c r="E9" i="7"/>
  <c r="H3" i="14" s="1"/>
  <c r="G9" i="7"/>
  <c r="H4" i="14" s="1"/>
  <c r="I9" i="7"/>
  <c r="H5" i="14" s="1"/>
  <c r="K9" i="7"/>
  <c r="H6" i="14" s="1"/>
  <c r="M9" i="7"/>
  <c r="H7" i="14" s="1"/>
  <c r="O9" i="7"/>
  <c r="H8" i="14" s="1"/>
  <c r="Q9" i="7"/>
  <c r="H9" i="14" s="1"/>
  <c r="S9" i="7"/>
  <c r="H10" i="14" s="1"/>
  <c r="U9" i="7"/>
  <c r="H11" i="14" s="1"/>
  <c r="W9" i="7"/>
  <c r="H12" i="14" s="1"/>
  <c r="Y9" i="7"/>
  <c r="H13" i="14" s="1"/>
  <c r="AA9" i="7"/>
  <c r="H14" i="14" s="1"/>
  <c r="AC9" i="7"/>
  <c r="H15" i="14" s="1"/>
  <c r="E10" i="7"/>
  <c r="I3" i="14" s="1"/>
  <c r="G10" i="7"/>
  <c r="I4" i="14" s="1"/>
  <c r="I10" i="7"/>
  <c r="I5" i="14" s="1"/>
  <c r="K10" i="7"/>
  <c r="I6" i="14" s="1"/>
  <c r="M10" i="7"/>
  <c r="I7" i="14" s="1"/>
  <c r="O10" i="7"/>
  <c r="I8" i="14" s="1"/>
  <c r="Q10" i="7"/>
  <c r="I9" i="14" s="1"/>
  <c r="S10" i="7"/>
  <c r="I10" i="14" s="1"/>
  <c r="U10" i="7"/>
  <c r="I11" i="14" s="1"/>
  <c r="W10" i="7"/>
  <c r="I12" i="14" s="1"/>
  <c r="Y10" i="7"/>
  <c r="I13" i="14" s="1"/>
  <c r="AA10" i="7"/>
  <c r="I14" i="14" s="1"/>
  <c r="AC10" i="7"/>
  <c r="I15" i="14" s="1"/>
  <c r="E14" i="7"/>
  <c r="J3" i="14" s="1"/>
  <c r="G14" i="7"/>
  <c r="J4" i="14" s="1"/>
  <c r="I14" i="7"/>
  <c r="J5" i="14" s="1"/>
  <c r="K14" i="7"/>
  <c r="J6" i="14" s="1"/>
  <c r="M14" i="7"/>
  <c r="J7" i="14" s="1"/>
  <c r="O14" i="7"/>
  <c r="J8" i="14" s="1"/>
  <c r="Q14" i="7"/>
  <c r="J9" i="14" s="1"/>
  <c r="S14" i="7"/>
  <c r="J10" i="14" s="1"/>
  <c r="U14" i="7"/>
  <c r="J11" i="14" s="1"/>
  <c r="W14" i="7"/>
  <c r="J12" i="14" s="1"/>
  <c r="Y14" i="7"/>
  <c r="J13" i="14" s="1"/>
  <c r="AA14" i="7"/>
  <c r="J14" i="14" s="1"/>
  <c r="AC14" i="7"/>
  <c r="J15" i="14" s="1"/>
  <c r="K3" i="14"/>
  <c r="K4" i="14"/>
  <c r="K5" i="14"/>
  <c r="K6" i="14"/>
  <c r="K7" i="14"/>
  <c r="K8" i="14"/>
  <c r="K9" i="14"/>
  <c r="K10" i="14"/>
  <c r="K11" i="14"/>
  <c r="K12" i="14"/>
  <c r="K13" i="14"/>
  <c r="K14" i="14"/>
  <c r="K15" i="14"/>
  <c r="L3" i="14"/>
  <c r="L4" i="14"/>
  <c r="L5" i="14"/>
  <c r="L6" i="14"/>
  <c r="L7" i="14"/>
  <c r="L8" i="14"/>
  <c r="L9" i="14"/>
  <c r="L10" i="14"/>
  <c r="L11" i="14"/>
  <c r="L12" i="14"/>
  <c r="L13" i="14"/>
  <c r="L14" i="14"/>
  <c r="L15" i="14"/>
  <c r="E15" i="7"/>
  <c r="M3" i="14" s="1"/>
  <c r="G15" i="7"/>
  <c r="M4" i="14" s="1"/>
  <c r="I15" i="7"/>
  <c r="M5" i="14" s="1"/>
  <c r="K15" i="7"/>
  <c r="M6" i="14" s="1"/>
  <c r="M15" i="7"/>
  <c r="M7" i="14" s="1"/>
  <c r="O15" i="7"/>
  <c r="M8" i="14" s="1"/>
  <c r="Q15" i="7"/>
  <c r="M9" i="14" s="1"/>
  <c r="S15" i="7"/>
  <c r="M10" i="14" s="1"/>
  <c r="U15" i="7"/>
  <c r="M11" i="14" s="1"/>
  <c r="W15" i="7"/>
  <c r="M12" i="14" s="1"/>
  <c r="Y15" i="7"/>
  <c r="M13" i="14" s="1"/>
  <c r="AA15" i="7"/>
  <c r="M14" i="14" s="1"/>
  <c r="AC15" i="7"/>
  <c r="M15" i="14" s="1"/>
  <c r="N3" i="14"/>
  <c r="N4" i="14"/>
  <c r="N5" i="14"/>
  <c r="N6" i="14"/>
  <c r="N7" i="14"/>
  <c r="N8" i="14"/>
  <c r="N9" i="14"/>
  <c r="N10" i="14"/>
  <c r="N11" i="14"/>
  <c r="N12" i="14"/>
  <c r="N13" i="14"/>
  <c r="N14" i="14"/>
  <c r="N15" i="14"/>
  <c r="E16" i="7"/>
  <c r="O3" i="14" s="1"/>
  <c r="G16" i="7"/>
  <c r="O4" i="14" s="1"/>
  <c r="I16" i="7"/>
  <c r="O5" i="14" s="1"/>
  <c r="K16" i="7"/>
  <c r="O6" i="14" s="1"/>
  <c r="M16" i="7"/>
  <c r="O7" i="14" s="1"/>
  <c r="O16" i="7"/>
  <c r="O8" i="14" s="1"/>
  <c r="Q16" i="7"/>
  <c r="O9" i="14" s="1"/>
  <c r="S16" i="7"/>
  <c r="O10" i="14" s="1"/>
  <c r="U16" i="7"/>
  <c r="O11" i="14" s="1"/>
  <c r="W16" i="7"/>
  <c r="O12" i="14" s="1"/>
  <c r="Y16" i="7"/>
  <c r="O13" i="14" s="1"/>
  <c r="AA16" i="7"/>
  <c r="O14" i="14" s="1"/>
  <c r="AC16" i="7"/>
  <c r="O15" i="14" s="1"/>
  <c r="E17" i="7"/>
  <c r="P3" i="14" s="1"/>
  <c r="G17" i="7"/>
  <c r="P4" i="14" s="1"/>
  <c r="I17" i="7"/>
  <c r="P5" i="14" s="1"/>
  <c r="K17" i="7"/>
  <c r="P6" i="14" s="1"/>
  <c r="M17" i="7"/>
  <c r="P7" i="14" s="1"/>
  <c r="O17" i="7"/>
  <c r="P8" i="14" s="1"/>
  <c r="Q17" i="7"/>
  <c r="P9" i="14" s="1"/>
  <c r="S17" i="7"/>
  <c r="P10" i="14" s="1"/>
  <c r="U17" i="7"/>
  <c r="P11" i="14" s="1"/>
  <c r="W17" i="7"/>
  <c r="P12" i="14" s="1"/>
  <c r="Y17" i="7"/>
  <c r="P13" i="14" s="1"/>
  <c r="AA17" i="7"/>
  <c r="P14" i="14" s="1"/>
  <c r="AC17" i="7"/>
  <c r="P15" i="14" s="1"/>
  <c r="Q3" i="14"/>
  <c r="Q4" i="14"/>
  <c r="Q5" i="14"/>
  <c r="Q6" i="14"/>
  <c r="Q7" i="14"/>
  <c r="Q8" i="14"/>
  <c r="Q9" i="14"/>
  <c r="Q10" i="14"/>
  <c r="Q11" i="14"/>
  <c r="Q12" i="14"/>
  <c r="Q13" i="14"/>
  <c r="Q14" i="14"/>
  <c r="Q15" i="14"/>
  <c r="E18" i="7"/>
  <c r="R3" i="14" s="1"/>
  <c r="G18" i="7"/>
  <c r="R4" i="14" s="1"/>
  <c r="I18" i="7"/>
  <c r="R5" i="14" s="1"/>
  <c r="K18" i="7"/>
  <c r="R6" i="14" s="1"/>
  <c r="M18" i="7"/>
  <c r="R7" i="14" s="1"/>
  <c r="O18" i="7"/>
  <c r="R8" i="14" s="1"/>
  <c r="Q18" i="7"/>
  <c r="R9" i="14" s="1"/>
  <c r="S18" i="7"/>
  <c r="R10" i="14" s="1"/>
  <c r="U18" i="7"/>
  <c r="R11" i="14" s="1"/>
  <c r="W18" i="7"/>
  <c r="R12" i="14" s="1"/>
  <c r="Y18" i="7"/>
  <c r="R13" i="14" s="1"/>
  <c r="AA18" i="7"/>
  <c r="R14" i="14" s="1"/>
  <c r="AC18" i="7"/>
  <c r="R15" i="14" s="1"/>
  <c r="E19" i="7"/>
  <c r="S3" i="14" s="1"/>
  <c r="G19" i="7"/>
  <c r="S4" i="14" s="1"/>
  <c r="I19" i="7"/>
  <c r="S5" i="14" s="1"/>
  <c r="K19" i="7"/>
  <c r="S6" i="14" s="1"/>
  <c r="M19" i="7"/>
  <c r="S7" i="14" s="1"/>
  <c r="O19" i="7"/>
  <c r="S8" i="14" s="1"/>
  <c r="Q19" i="7"/>
  <c r="S9" i="14" s="1"/>
  <c r="S19" i="7"/>
  <c r="S10" i="14" s="1"/>
  <c r="U19" i="7"/>
  <c r="S11" i="14" s="1"/>
  <c r="W19" i="7"/>
  <c r="S12" i="14" s="1"/>
  <c r="Y19" i="7"/>
  <c r="S13" i="14" s="1"/>
  <c r="AA19" i="7"/>
  <c r="S14" i="14" s="1"/>
  <c r="AC19" i="7"/>
  <c r="S15" i="14" s="1"/>
  <c r="T3" i="14"/>
  <c r="T4" i="14"/>
  <c r="T5" i="14"/>
  <c r="T6" i="14"/>
  <c r="T7" i="14"/>
  <c r="T8" i="14"/>
  <c r="T9" i="14"/>
  <c r="T10" i="14"/>
  <c r="T11" i="14"/>
  <c r="T12" i="14"/>
  <c r="T13" i="14"/>
  <c r="T14" i="14"/>
  <c r="T15" i="14"/>
  <c r="U3" i="14"/>
  <c r="U4" i="14"/>
  <c r="U5" i="14"/>
  <c r="U6" i="14"/>
  <c r="U7" i="14"/>
  <c r="U8" i="14"/>
  <c r="U9" i="14"/>
  <c r="U10" i="14"/>
  <c r="U11" i="14"/>
  <c r="U12" i="14"/>
  <c r="U13" i="14"/>
  <c r="U14" i="14"/>
  <c r="U15" i="14"/>
  <c r="E20" i="7"/>
  <c r="V3" i="14" s="1"/>
  <c r="G20" i="7"/>
  <c r="V4" i="14" s="1"/>
  <c r="I20" i="7"/>
  <c r="V5" i="14" s="1"/>
  <c r="K20" i="7"/>
  <c r="V6" i="14" s="1"/>
  <c r="M20" i="7"/>
  <c r="V7" i="14" s="1"/>
  <c r="O20" i="7"/>
  <c r="V8" i="14" s="1"/>
  <c r="Q20" i="7"/>
  <c r="V9" i="14" s="1"/>
  <c r="S20" i="7"/>
  <c r="V10" i="14" s="1"/>
  <c r="U20" i="7"/>
  <c r="V11" i="14" s="1"/>
  <c r="W20" i="7"/>
  <c r="V12" i="14" s="1"/>
  <c r="Y20" i="7"/>
  <c r="V13" i="14" s="1"/>
  <c r="AA20" i="7"/>
  <c r="V14" i="14" s="1"/>
  <c r="AC20" i="7"/>
  <c r="V15" i="14" s="1"/>
  <c r="W3" i="14"/>
  <c r="W4" i="14"/>
  <c r="W5" i="14"/>
  <c r="W6" i="14"/>
  <c r="W7" i="14"/>
  <c r="W8" i="14"/>
  <c r="W9" i="14"/>
  <c r="W10" i="14"/>
  <c r="W11" i="14"/>
  <c r="W12" i="14"/>
  <c r="W13" i="14"/>
  <c r="W14" i="14"/>
  <c r="W15" i="14"/>
  <c r="X3" i="14"/>
  <c r="X4" i="14"/>
  <c r="X5" i="14"/>
  <c r="X6" i="14"/>
  <c r="X7" i="14"/>
  <c r="X8" i="14"/>
  <c r="X9" i="14"/>
  <c r="X10" i="14"/>
  <c r="X11" i="14"/>
  <c r="X12" i="14"/>
  <c r="X13" i="14"/>
  <c r="X14" i="14"/>
  <c r="X15" i="14"/>
  <c r="E21" i="7"/>
  <c r="Y3" i="14" s="1"/>
  <c r="G21" i="7"/>
  <c r="Y4" i="14" s="1"/>
  <c r="I21" i="7"/>
  <c r="Y5" i="14" s="1"/>
  <c r="K21" i="7"/>
  <c r="Y6" i="14" s="1"/>
  <c r="M21" i="7"/>
  <c r="Y7" i="14" s="1"/>
  <c r="O21" i="7"/>
  <c r="Y8" i="14" s="1"/>
  <c r="Q21" i="7"/>
  <c r="Y9" i="14" s="1"/>
  <c r="S21" i="7"/>
  <c r="Y10" i="14" s="1"/>
  <c r="U21" i="7"/>
  <c r="Y11" i="14" s="1"/>
  <c r="W21" i="7"/>
  <c r="Y12" i="14" s="1"/>
  <c r="Y21" i="7"/>
  <c r="Y13" i="14" s="1"/>
  <c r="AA21" i="7"/>
  <c r="Y14" i="14" s="1"/>
  <c r="AC21" i="7"/>
  <c r="Y15" i="14" s="1"/>
  <c r="E23" i="7"/>
  <c r="Z3" i="14" s="1"/>
  <c r="G23" i="7"/>
  <c r="Z4" i="14" s="1"/>
  <c r="I23" i="7"/>
  <c r="Z5" i="14" s="1"/>
  <c r="K23" i="7"/>
  <c r="Z6" i="14" s="1"/>
  <c r="M23" i="7"/>
  <c r="Z7" i="14" s="1"/>
  <c r="O23" i="7"/>
  <c r="Z8" i="14" s="1"/>
  <c r="Q23" i="7"/>
  <c r="Z9" i="14" s="1"/>
  <c r="S23" i="7"/>
  <c r="Z10" i="14" s="1"/>
  <c r="U23" i="7"/>
  <c r="Z11" i="14" s="1"/>
  <c r="W23" i="7"/>
  <c r="Z12" i="14" s="1"/>
  <c r="Y23" i="7"/>
  <c r="Z13" i="14" s="1"/>
  <c r="AA23" i="7"/>
  <c r="Z14" i="14" s="1"/>
  <c r="AC23" i="7"/>
  <c r="Z15" i="14" s="1"/>
  <c r="E25" i="7"/>
  <c r="AA3" i="14" s="1"/>
  <c r="G25" i="7"/>
  <c r="AA4" i="14" s="1"/>
  <c r="I25" i="7"/>
  <c r="AA5" i="14" s="1"/>
  <c r="K25" i="7"/>
  <c r="AA6" i="14" s="1"/>
  <c r="M25" i="7"/>
  <c r="AA7" i="14" s="1"/>
  <c r="O25" i="7"/>
  <c r="AA8" i="14" s="1"/>
  <c r="Q25" i="7"/>
  <c r="AA9" i="14" s="1"/>
  <c r="S25" i="7"/>
  <c r="AA10" i="14" s="1"/>
  <c r="U25" i="7"/>
  <c r="AA11" i="14" s="1"/>
  <c r="W25" i="7"/>
  <c r="AA12" i="14" s="1"/>
  <c r="Y25" i="7"/>
  <c r="AA13" i="14" s="1"/>
  <c r="AA25" i="7"/>
  <c r="AA14" i="14" s="1"/>
  <c r="AC25" i="7"/>
  <c r="AA15" i="14" s="1"/>
  <c r="E26" i="7"/>
  <c r="AB3" i="14" s="1"/>
  <c r="G26" i="7"/>
  <c r="AB4" i="14" s="1"/>
  <c r="I26" i="7"/>
  <c r="AB5" i="14" s="1"/>
  <c r="K26" i="7"/>
  <c r="AB6" i="14" s="1"/>
  <c r="M26" i="7"/>
  <c r="AB7" i="14" s="1"/>
  <c r="O26" i="7"/>
  <c r="AB8" i="14" s="1"/>
  <c r="Q26" i="7"/>
  <c r="AB9" i="14" s="1"/>
  <c r="S26" i="7"/>
  <c r="AB10" i="14" s="1"/>
  <c r="U26" i="7"/>
  <c r="AB11" i="14" s="1"/>
  <c r="W26" i="7"/>
  <c r="AB12" i="14" s="1"/>
  <c r="Y26" i="7"/>
  <c r="AB13" i="14" s="1"/>
  <c r="AA26" i="7"/>
  <c r="AB14" i="14" s="1"/>
  <c r="AC26" i="7"/>
  <c r="AB15" i="14" s="1"/>
  <c r="E29" i="7"/>
  <c r="AC3" i="14" s="1"/>
  <c r="G29" i="7"/>
  <c r="AC4" i="14" s="1"/>
  <c r="I29" i="7"/>
  <c r="AC5" i="14" s="1"/>
  <c r="K29" i="7"/>
  <c r="AC6" i="14" s="1"/>
  <c r="M29" i="7"/>
  <c r="AC7" i="14" s="1"/>
  <c r="O29" i="7"/>
  <c r="AC8" i="14" s="1"/>
  <c r="Q29" i="7"/>
  <c r="AC9" i="14" s="1"/>
  <c r="S29" i="7"/>
  <c r="AC10" i="14" s="1"/>
  <c r="U29" i="7"/>
  <c r="AC11" i="14" s="1"/>
  <c r="W29" i="7"/>
  <c r="AC12" i="14" s="1"/>
  <c r="Y29" i="7"/>
  <c r="AC13" i="14" s="1"/>
  <c r="AA29" i="7"/>
  <c r="AC14" i="14" s="1"/>
  <c r="AC29" i="7"/>
  <c r="AC15" i="14" s="1"/>
  <c r="E30" i="7"/>
  <c r="AD3" i="14" s="1"/>
  <c r="G30" i="7"/>
  <c r="AD4" i="14" s="1"/>
  <c r="I30" i="7"/>
  <c r="AD5" i="14" s="1"/>
  <c r="K30" i="7"/>
  <c r="AD6" i="14" s="1"/>
  <c r="M30" i="7"/>
  <c r="AD7" i="14" s="1"/>
  <c r="O30" i="7"/>
  <c r="AD8" i="14" s="1"/>
  <c r="Q30" i="7"/>
  <c r="AD9" i="14" s="1"/>
  <c r="S30" i="7"/>
  <c r="AD10" i="14" s="1"/>
  <c r="U30" i="7"/>
  <c r="AD11" i="14" s="1"/>
  <c r="W30" i="7"/>
  <c r="AD12" i="14" s="1"/>
  <c r="Y30" i="7"/>
  <c r="AD13" i="14" s="1"/>
  <c r="AA30" i="7"/>
  <c r="AD14" i="14" s="1"/>
  <c r="AC30" i="7"/>
  <c r="AD15" i="14" s="1"/>
  <c r="E33" i="7"/>
  <c r="AE3" i="14" s="1"/>
  <c r="G33" i="7"/>
  <c r="AE4" i="14" s="1"/>
  <c r="I33" i="7"/>
  <c r="AE5" i="14" s="1"/>
  <c r="K33" i="7"/>
  <c r="AE6" i="14" s="1"/>
  <c r="M33" i="7"/>
  <c r="AE7" i="14" s="1"/>
  <c r="O33" i="7"/>
  <c r="AE8" i="14" s="1"/>
  <c r="Q33" i="7"/>
  <c r="AE9" i="14" s="1"/>
  <c r="S33" i="7"/>
  <c r="AE10" i="14" s="1"/>
  <c r="U33" i="7"/>
  <c r="AE11" i="14" s="1"/>
  <c r="W33" i="7"/>
  <c r="AE12" i="14" s="1"/>
  <c r="Y33" i="7"/>
  <c r="AE13" i="14" s="1"/>
  <c r="AA33" i="7"/>
  <c r="AE14" i="14" s="1"/>
  <c r="AC33" i="7"/>
  <c r="AE15" i="14" s="1"/>
  <c r="E34" i="7"/>
  <c r="AF3" i="14" s="1"/>
  <c r="G34" i="7"/>
  <c r="AF4" i="14" s="1"/>
  <c r="I34" i="7"/>
  <c r="AF5" i="14" s="1"/>
  <c r="K34" i="7"/>
  <c r="AF6" i="14" s="1"/>
  <c r="M34" i="7"/>
  <c r="AF7" i="14" s="1"/>
  <c r="O34" i="7"/>
  <c r="AF8" i="14" s="1"/>
  <c r="Q34" i="7"/>
  <c r="AF9" i="14" s="1"/>
  <c r="S34" i="7"/>
  <c r="AF10" i="14" s="1"/>
  <c r="U34" i="7"/>
  <c r="AF11" i="14" s="1"/>
  <c r="W34" i="7"/>
  <c r="AF12" i="14" s="1"/>
  <c r="Y34" i="7"/>
  <c r="AF13" i="14" s="1"/>
  <c r="AA34" i="7"/>
  <c r="AF14" i="14" s="1"/>
  <c r="AC34" i="7"/>
  <c r="AF15" i="14" s="1"/>
  <c r="E37" i="7"/>
  <c r="AG3" i="14" s="1"/>
  <c r="G37" i="7"/>
  <c r="AG4" i="14" s="1"/>
  <c r="I37" i="7"/>
  <c r="AG5" i="14" s="1"/>
  <c r="K37" i="7"/>
  <c r="AG6" i="14" s="1"/>
  <c r="M37" i="7"/>
  <c r="AG7" i="14" s="1"/>
  <c r="O37" i="7"/>
  <c r="AG8" i="14" s="1"/>
  <c r="Q37" i="7"/>
  <c r="AG9" i="14" s="1"/>
  <c r="S37" i="7"/>
  <c r="AG10" i="14" s="1"/>
  <c r="U37" i="7"/>
  <c r="AG11" i="14" s="1"/>
  <c r="W37" i="7"/>
  <c r="AG12" i="14" s="1"/>
  <c r="Y37" i="7"/>
  <c r="AG13" i="14" s="1"/>
  <c r="AA37" i="7"/>
  <c r="AG14" i="14" s="1"/>
  <c r="AC37" i="7"/>
  <c r="AG15" i="14" s="1"/>
  <c r="E38" i="7"/>
  <c r="AH3" i="14" s="1"/>
  <c r="G38" i="7"/>
  <c r="AH4" i="14" s="1"/>
  <c r="I38" i="7"/>
  <c r="AH5" i="14" s="1"/>
  <c r="K38" i="7"/>
  <c r="AH6" i="14" s="1"/>
  <c r="M38" i="7"/>
  <c r="AH7" i="14" s="1"/>
  <c r="O38" i="7"/>
  <c r="AH8" i="14" s="1"/>
  <c r="Q38" i="7"/>
  <c r="AH9" i="14" s="1"/>
  <c r="S38" i="7"/>
  <c r="AH10" i="14" s="1"/>
  <c r="U38" i="7"/>
  <c r="AH11" i="14" s="1"/>
  <c r="W38" i="7"/>
  <c r="AH12" i="14" s="1"/>
  <c r="Y38" i="7"/>
  <c r="AH13" i="14" s="1"/>
  <c r="AA38" i="7"/>
  <c r="AH14" i="14" s="1"/>
  <c r="AC38" i="7"/>
  <c r="AH15" i="14" s="1"/>
  <c r="C38" i="7"/>
  <c r="AH2" i="14" s="1"/>
  <c r="C37" i="7"/>
  <c r="C34" i="7"/>
  <c r="AF2" i="14" s="1"/>
  <c r="C33" i="7"/>
  <c r="C30" i="7"/>
  <c r="C29" i="7"/>
  <c r="C26" i="7"/>
  <c r="C25" i="7"/>
  <c r="C23" i="7"/>
  <c r="C21" i="7"/>
  <c r="X2" i="14"/>
  <c r="C20" i="7"/>
  <c r="V2" i="14" s="1"/>
  <c r="C19" i="7"/>
  <c r="C18" i="7"/>
  <c r="R2" i="14" s="1"/>
  <c r="C17" i="7"/>
  <c r="C16" i="7"/>
  <c r="N2" i="14"/>
  <c r="C15" i="7"/>
  <c r="L2" i="14"/>
  <c r="K2" i="14"/>
  <c r="C14" i="7"/>
  <c r="C7" i="7"/>
  <c r="F2" i="14" s="1"/>
  <c r="C8" i="7"/>
  <c r="C9" i="7"/>
  <c r="C10" i="7"/>
  <c r="I2" i="14" s="1"/>
  <c r="C6" i="7"/>
  <c r="BO39" i="7" l="1"/>
  <c r="BO31" i="7"/>
  <c r="K2" i="12"/>
  <c r="BO11" i="7"/>
  <c r="BO12" i="7"/>
  <c r="BO35" i="7"/>
  <c r="BO27" i="7"/>
  <c r="AJ2" i="12"/>
  <c r="BP8" i="7"/>
  <c r="BQ8" i="7" s="1"/>
  <c r="BT8" i="7"/>
  <c r="BV8" i="7"/>
  <c r="BX8" i="7"/>
  <c r="BR8" i="7"/>
  <c r="BX9" i="7"/>
  <c r="BP9" i="7"/>
  <c r="BQ9" i="7" s="1"/>
  <c r="BR9" i="7"/>
  <c r="BT9" i="7"/>
  <c r="BV9" i="7"/>
  <c r="O2" i="14"/>
  <c r="BT16" i="7"/>
  <c r="BV16" i="7"/>
  <c r="BX16" i="7"/>
  <c r="BR16" i="7"/>
  <c r="BP16" i="7"/>
  <c r="BQ16" i="7" s="1"/>
  <c r="BR26" i="7"/>
  <c r="BP26" i="7"/>
  <c r="BQ26" i="7" s="1"/>
  <c r="BT26" i="7"/>
  <c r="BX26" i="7"/>
  <c r="BV26" i="7"/>
  <c r="BL12" i="7"/>
  <c r="BM12" i="7"/>
  <c r="BN12" i="7" s="1"/>
  <c r="BW12" i="7"/>
  <c r="BS12" i="7"/>
  <c r="BU12" i="7"/>
  <c r="AG2" i="12"/>
  <c r="BM27" i="7"/>
  <c r="BN27" i="7" s="1"/>
  <c r="BW27" i="7"/>
  <c r="BS27" i="7"/>
  <c r="BU27" i="7"/>
  <c r="BL27" i="7"/>
  <c r="BV7" i="7"/>
  <c r="BP7" i="7"/>
  <c r="BQ7" i="7" s="1"/>
  <c r="BX7" i="7"/>
  <c r="BT7" i="7"/>
  <c r="BR7" i="7"/>
  <c r="W2" i="14"/>
  <c r="BW39" i="7"/>
  <c r="BL39" i="7"/>
  <c r="BS39" i="7"/>
  <c r="BU39" i="7"/>
  <c r="BM39" i="7"/>
  <c r="BN39" i="7" s="1"/>
  <c r="BW31" i="7"/>
  <c r="BL31" i="7"/>
  <c r="BS31" i="7"/>
  <c r="BM31" i="7"/>
  <c r="BN31" i="7" s="1"/>
  <c r="BU31" i="7"/>
  <c r="BU35" i="7"/>
  <c r="BS35" i="7"/>
  <c r="BL35" i="7"/>
  <c r="BW35" i="7"/>
  <c r="BM35" i="7"/>
  <c r="BN35" i="7" s="1"/>
  <c r="BT30" i="7"/>
  <c r="BV30" i="7"/>
  <c r="BP30" i="7"/>
  <c r="BQ30" i="7" s="1"/>
  <c r="BX30" i="7"/>
  <c r="BR30" i="7"/>
  <c r="BV14" i="7"/>
  <c r="BP14" i="7"/>
  <c r="BQ14" i="7" s="1"/>
  <c r="BX14" i="7"/>
  <c r="BR14" i="7"/>
  <c r="BT14" i="7"/>
  <c r="AE2" i="14"/>
  <c r="BX33" i="7"/>
  <c r="BP33" i="7"/>
  <c r="BQ33" i="7" s="1"/>
  <c r="BR33" i="7"/>
  <c r="BT33" i="7"/>
  <c r="BV33" i="7"/>
  <c r="BP20" i="7"/>
  <c r="BQ20" i="7" s="1"/>
  <c r="BX20" i="7"/>
  <c r="BR20" i="7"/>
  <c r="BT20" i="7"/>
  <c r="BV20" i="7"/>
  <c r="L2" i="12"/>
  <c r="G2" i="14"/>
  <c r="BP18" i="7"/>
  <c r="BQ18" i="7" s="1"/>
  <c r="BX18" i="7"/>
  <c r="BR18" i="7"/>
  <c r="BT18" i="7"/>
  <c r="BV18" i="7"/>
  <c r="BT34" i="7"/>
  <c r="BV34" i="7"/>
  <c r="BR34" i="7"/>
  <c r="BP34" i="7"/>
  <c r="BQ34" i="7" s="1"/>
  <c r="BX34" i="7"/>
  <c r="P2" i="14"/>
  <c r="BX17" i="7"/>
  <c r="BP17" i="7"/>
  <c r="BQ17" i="7" s="1"/>
  <c r="BR17" i="7"/>
  <c r="BV17" i="7"/>
  <c r="BT17" i="7"/>
  <c r="AP2" i="12"/>
  <c r="BT19" i="7"/>
  <c r="BV19" i="7"/>
  <c r="BP19" i="7"/>
  <c r="BQ19" i="7" s="1"/>
  <c r="BX19" i="7"/>
  <c r="BR19" i="7"/>
  <c r="Y2" i="14"/>
  <c r="BV21" i="7"/>
  <c r="BX21" i="7"/>
  <c r="BP21" i="7"/>
  <c r="BQ21" i="7" s="1"/>
  <c r="BT21" i="7"/>
  <c r="BR21" i="7"/>
  <c r="AG2" i="14"/>
  <c r="BX37" i="7"/>
  <c r="BP37" i="7"/>
  <c r="BQ37" i="7" s="1"/>
  <c r="BR37" i="7"/>
  <c r="BV37" i="7"/>
  <c r="BT37" i="7"/>
  <c r="AC2" i="14"/>
  <c r="BX29" i="7"/>
  <c r="BP29" i="7"/>
  <c r="BQ29" i="7" s="1"/>
  <c r="BR29" i="7"/>
  <c r="BT29" i="7"/>
  <c r="BV29" i="7"/>
  <c r="BR3" i="7"/>
  <c r="BP3" i="7"/>
  <c r="BX3" i="7"/>
  <c r="BV3" i="7"/>
  <c r="BT3" i="7"/>
  <c r="BR6" i="7"/>
  <c r="BT6" i="7"/>
  <c r="BV6" i="7"/>
  <c r="BP6" i="7"/>
  <c r="BQ6" i="7" s="1"/>
  <c r="BX6" i="7"/>
  <c r="BR15" i="7"/>
  <c r="BT15" i="7"/>
  <c r="BV15" i="7"/>
  <c r="BP15" i="7"/>
  <c r="BQ15" i="7" s="1"/>
  <c r="BX15" i="7"/>
  <c r="T2" i="14"/>
  <c r="BV23" i="7"/>
  <c r="BP23" i="7"/>
  <c r="BQ23" i="7" s="1"/>
  <c r="BX23" i="7"/>
  <c r="BR23" i="7"/>
  <c r="BT23" i="7"/>
  <c r="BT38" i="7"/>
  <c r="BP38" i="7"/>
  <c r="BQ38" i="7" s="1"/>
  <c r="BV38" i="7"/>
  <c r="BX38" i="7"/>
  <c r="BR38" i="7"/>
  <c r="BT10" i="7"/>
  <c r="BV10" i="7"/>
  <c r="BR10" i="7"/>
  <c r="BX10" i="7"/>
  <c r="BP10" i="7"/>
  <c r="BQ10" i="7" s="1"/>
  <c r="U2" i="14"/>
  <c r="AA2" i="14"/>
  <c r="BV25" i="7"/>
  <c r="BX25" i="7"/>
  <c r="BP25" i="7"/>
  <c r="BQ25" i="7" s="1"/>
  <c r="BT25" i="7"/>
  <c r="BR25" i="7"/>
  <c r="BS11" i="7"/>
  <c r="BW11" i="7"/>
  <c r="BU11" i="7"/>
  <c r="BM11" i="7"/>
  <c r="BN11" i="7" s="1"/>
  <c r="BL11" i="7"/>
  <c r="E2" i="14"/>
  <c r="K3" i="12"/>
  <c r="J2" i="14"/>
  <c r="AP7" i="12"/>
  <c r="M2" i="14"/>
  <c r="Z2" i="14"/>
  <c r="AM2" i="12"/>
  <c r="H2" i="14"/>
  <c r="S2" i="14"/>
  <c r="AB2" i="14"/>
  <c r="AD2" i="14"/>
  <c r="Q2" i="14"/>
  <c r="BQ3" i="7" l="1"/>
</calcChain>
</file>

<file path=xl/sharedStrings.xml><?xml version="1.0" encoding="utf-8"?>
<sst xmlns="http://schemas.openxmlformats.org/spreadsheetml/2006/main" count="2015" uniqueCount="107">
  <si>
    <t>MEAN</t>
  </si>
  <si>
    <t>SD</t>
  </si>
  <si>
    <t>N</t>
  </si>
  <si>
    <t>–</t>
  </si>
  <si>
    <t>Body length</t>
  </si>
  <si>
    <t>Spine on leg I length</t>
  </si>
  <si>
    <t>Papilla on leg IV length</t>
  </si>
  <si>
    <t>Number of teeth on the collar</t>
  </si>
  <si>
    <t>Notch length</t>
  </si>
  <si>
    <t>Holotype</t>
  </si>
  <si>
    <t>1 (HOL)</t>
  </si>
  <si>
    <t>CHARACTER</t>
  </si>
  <si>
    <t>RANGE</t>
  </si>
  <si>
    <t>SPECIMEN</t>
  </si>
  <si>
    <t>µm</t>
  </si>
  <si>
    <t>Claw 1 lengths</t>
  </si>
  <si>
    <t>Claw 2 lengths</t>
  </si>
  <si>
    <t>Claw 3 lengths</t>
  </si>
  <si>
    <t>Claw 4 lengths</t>
  </si>
  <si>
    <t>Head appendages lengths</t>
  </si>
  <si>
    <r>
      <t xml:space="preserve">     Cirrus </t>
    </r>
    <r>
      <rPr>
        <i/>
        <sz val="10"/>
        <rFont val="Calibri"/>
        <family val="2"/>
        <charset val="238"/>
      </rPr>
      <t>internus</t>
    </r>
  </si>
  <si>
    <t xml:space="preserve">     Cephalic papilla</t>
  </si>
  <si>
    <r>
      <t xml:space="preserve">     Cirrus </t>
    </r>
    <r>
      <rPr>
        <i/>
        <sz val="10"/>
        <rFont val="Calibri"/>
        <family val="2"/>
        <charset val="238"/>
      </rPr>
      <t>externus</t>
    </r>
  </si>
  <si>
    <r>
      <t xml:space="preserve">     Cirrus </t>
    </r>
    <r>
      <rPr>
        <i/>
        <sz val="10"/>
        <rFont val="Calibri"/>
        <family val="2"/>
        <charset val="238"/>
      </rPr>
      <t>A</t>
    </r>
  </si>
  <si>
    <t xml:space="preserve">     Clava</t>
  </si>
  <si>
    <t>Body appendages lengths</t>
  </si>
  <si>
    <t>Spine on leg II length</t>
  </si>
  <si>
    <t>Spine on leg III length</t>
  </si>
  <si>
    <t>Scapular plate length</t>
  </si>
  <si>
    <t xml:space="preserve">     Branch</t>
  </si>
  <si>
    <t xml:space="preserve">     Spur</t>
  </si>
  <si>
    <t xml:space="preserve">     Spur/branch length ratio</t>
  </si>
  <si>
    <r>
      <t xml:space="preserve">     Cirrus </t>
    </r>
    <r>
      <rPr>
        <i/>
        <sz val="10"/>
        <rFont val="Calibri"/>
        <family val="2"/>
        <charset val="238"/>
      </rPr>
      <t>B</t>
    </r>
    <r>
      <rPr>
        <i/>
        <vertAlign val="superscript"/>
        <sz val="10"/>
        <rFont val="Calibri"/>
        <family val="2"/>
        <charset val="238"/>
      </rPr>
      <t>1</t>
    </r>
  </si>
  <si>
    <r>
      <t xml:space="preserve">     Cirrus </t>
    </r>
    <r>
      <rPr>
        <i/>
        <sz val="10"/>
        <rFont val="Calibri"/>
        <family val="2"/>
        <charset val="238"/>
      </rPr>
      <t>C</t>
    </r>
    <r>
      <rPr>
        <i/>
        <vertAlign val="superscript"/>
        <sz val="10"/>
        <rFont val="Calibri"/>
        <family val="2"/>
        <charset val="238"/>
      </rPr>
      <t>1</t>
    </r>
  </si>
  <si>
    <r>
      <t xml:space="preserve">     Cirrus </t>
    </r>
    <r>
      <rPr>
        <i/>
        <sz val="10"/>
        <rFont val="Calibri"/>
        <family val="2"/>
        <charset val="238"/>
      </rPr>
      <t>C</t>
    </r>
    <r>
      <rPr>
        <i/>
        <vertAlign val="superscript"/>
        <sz val="10"/>
        <rFont val="Calibri"/>
        <family val="2"/>
        <charset val="238"/>
      </rPr>
      <t>3</t>
    </r>
  </si>
  <si>
    <r>
      <t xml:space="preserve">     Cirrus </t>
    </r>
    <r>
      <rPr>
        <i/>
        <sz val="10"/>
        <rFont val="Calibri"/>
        <family val="2"/>
        <charset val="238"/>
      </rPr>
      <t>D</t>
    </r>
    <r>
      <rPr>
        <i/>
        <vertAlign val="superscript"/>
        <sz val="10"/>
        <rFont val="Calibri"/>
        <family val="2"/>
        <charset val="238"/>
      </rPr>
      <t>1</t>
    </r>
  </si>
  <si>
    <r>
      <t xml:space="preserve">     Cirrus </t>
    </r>
    <r>
      <rPr>
        <i/>
        <sz val="10"/>
        <rFont val="Calibri"/>
        <family val="2"/>
        <charset val="238"/>
      </rPr>
      <t>D</t>
    </r>
    <r>
      <rPr>
        <i/>
        <vertAlign val="superscript"/>
        <sz val="10"/>
        <rFont val="Calibri"/>
        <family val="2"/>
        <charset val="238"/>
      </rPr>
      <t>3</t>
    </r>
  </si>
  <si>
    <r>
      <t xml:space="preserve">     Cirrus </t>
    </r>
    <r>
      <rPr>
        <i/>
        <sz val="10"/>
        <rFont val="Calibri"/>
        <family val="2"/>
        <charset val="238"/>
      </rPr>
      <t>E</t>
    </r>
    <r>
      <rPr>
        <i/>
        <vertAlign val="superscript"/>
        <sz val="10"/>
        <rFont val="Calibri"/>
        <family val="2"/>
        <charset val="238"/>
      </rPr>
      <t>1</t>
    </r>
  </si>
  <si>
    <r>
      <t xml:space="preserve">     Cirrus </t>
    </r>
    <r>
      <rPr>
        <i/>
        <sz val="10"/>
        <rFont val="Calibri"/>
        <family val="2"/>
        <charset val="238"/>
      </rPr>
      <t>A</t>
    </r>
    <r>
      <rPr>
        <sz val="10"/>
        <rFont val="Calibri"/>
        <family val="2"/>
        <charset val="238"/>
      </rPr>
      <t>/Body length ratio</t>
    </r>
  </si>
  <si>
    <r>
      <t xml:space="preserve">     Cirrus </t>
    </r>
    <r>
      <rPr>
        <i/>
        <sz val="10"/>
        <rFont val="Calibri"/>
        <family val="2"/>
        <charset val="238"/>
      </rPr>
      <t>int</t>
    </r>
    <r>
      <rPr>
        <sz val="10"/>
        <rFont val="Calibri"/>
        <family val="2"/>
        <charset val="238"/>
      </rPr>
      <t>/</t>
    </r>
    <r>
      <rPr>
        <i/>
        <sz val="10"/>
        <rFont val="Calibri"/>
        <family val="2"/>
        <charset val="238"/>
      </rPr>
      <t>ext</t>
    </r>
    <r>
      <rPr>
        <sz val="10"/>
        <rFont val="Calibri"/>
        <family val="2"/>
        <charset val="238"/>
      </rPr>
      <t xml:space="preserve"> length ratio</t>
    </r>
  </si>
  <si>
    <t>sc</t>
  </si>
  <si>
    <t>Individual</t>
  </si>
  <si>
    <t>Genus species</t>
  </si>
  <si>
    <r>
      <t xml:space="preserve">Cirrus </t>
    </r>
    <r>
      <rPr>
        <i/>
        <sz val="10"/>
        <rFont val="Calibri"/>
        <family val="2"/>
        <charset val="238"/>
      </rPr>
      <t>internus</t>
    </r>
  </si>
  <si>
    <t>Cephalic papilla</t>
  </si>
  <si>
    <r>
      <t xml:space="preserve">Cirrus </t>
    </r>
    <r>
      <rPr>
        <i/>
        <sz val="10"/>
        <rFont val="Calibri"/>
        <family val="2"/>
        <charset val="238"/>
      </rPr>
      <t>externus</t>
    </r>
  </si>
  <si>
    <t>Clava</t>
  </si>
  <si>
    <r>
      <t xml:space="preserve">Cirrus </t>
    </r>
    <r>
      <rPr>
        <i/>
        <sz val="10"/>
        <rFont val="Calibri"/>
        <family val="2"/>
        <charset val="238"/>
      </rPr>
      <t>A</t>
    </r>
  </si>
  <si>
    <r>
      <t xml:space="preserve">Cirrus </t>
    </r>
    <r>
      <rPr>
        <i/>
        <sz val="10"/>
        <rFont val="Calibri"/>
        <family val="2"/>
        <charset val="238"/>
      </rPr>
      <t>A</t>
    </r>
    <r>
      <rPr>
        <sz val="10"/>
        <rFont val="Calibri"/>
        <family val="2"/>
        <charset val="238"/>
      </rPr>
      <t>/Body length ratio</t>
    </r>
  </si>
  <si>
    <r>
      <t xml:space="preserve">Cirrus </t>
    </r>
    <r>
      <rPr>
        <i/>
        <sz val="10"/>
        <rFont val="Calibri"/>
        <family val="2"/>
        <charset val="238"/>
      </rPr>
      <t>int</t>
    </r>
    <r>
      <rPr>
        <sz val="10"/>
        <rFont val="Calibri"/>
        <family val="2"/>
        <charset val="238"/>
      </rPr>
      <t>/</t>
    </r>
    <r>
      <rPr>
        <i/>
        <sz val="10"/>
        <rFont val="Calibri"/>
        <family val="2"/>
        <charset val="238"/>
      </rPr>
      <t>ext</t>
    </r>
    <r>
      <rPr>
        <sz val="10"/>
        <rFont val="Calibri"/>
        <family val="2"/>
        <charset val="238"/>
      </rPr>
      <t xml:space="preserve"> length ratio</t>
    </r>
  </si>
  <si>
    <t>INSTRUCTIONS and TERMS OF USE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</si>
  <si>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</si>
  <si>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</si>
  <si>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</si>
  <si>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r>
      <t xml:space="preserve">The template caluclates the </t>
    </r>
    <r>
      <rPr>
        <i/>
        <sz val="12"/>
        <rFont val="Calibri"/>
        <family val="2"/>
        <charset val="238"/>
      </rPr>
      <t>sc</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sheets "females", "males", "juveniles" and "larvae".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</si>
  <si>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</si>
  <si>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r>
      <t xml:space="preserve">This is a morphometric template for species of the Tardigrada Order </t>
    </r>
    <r>
      <rPr>
        <b/>
        <sz val="12"/>
        <rFont val="Calibri"/>
        <family val="2"/>
        <charset val="238"/>
      </rPr>
      <t>Echiniscoidea.</t>
    </r>
  </si>
  <si>
    <t>Data from sheets "females", "males", "juveniles" and "larvae" are automatically copied to the four remaining "stats" sheets. Data in those sheets are arranged for statistical analyses in the majority of statistical software.</t>
  </si>
  <si>
    <t>Species</t>
  </si>
  <si>
    <t>Population</t>
  </si>
  <si>
    <t>Claw 1 branch</t>
  </si>
  <si>
    <t>Claw 1 spur</t>
  </si>
  <si>
    <t>Claw 2 branch</t>
  </si>
  <si>
    <t>Claw 2 spur</t>
  </si>
  <si>
    <t>Claw 3 branch</t>
  </si>
  <si>
    <t>Claw 3 spur</t>
  </si>
  <si>
    <t>Claw 4 branch</t>
  </si>
  <si>
    <t>Claw 4 spur</t>
  </si>
  <si>
    <r>
      <t xml:space="preserve">     Cirrus </t>
    </r>
    <r>
      <rPr>
        <i/>
        <sz val="10"/>
        <rFont val="Calibri"/>
        <family val="2"/>
        <charset val="238"/>
      </rPr>
      <t>B</t>
    </r>
  </si>
  <si>
    <r>
      <t xml:space="preserve">     Cirrus </t>
    </r>
    <r>
      <rPr>
        <i/>
        <sz val="10"/>
        <rFont val="Calibri"/>
        <family val="2"/>
        <charset val="238"/>
      </rPr>
      <t>C</t>
    </r>
  </si>
  <si>
    <r>
      <t xml:space="preserve">     Cirrus </t>
    </r>
    <r>
      <rPr>
        <i/>
        <sz val="10"/>
        <rFont val="Calibri"/>
        <family val="2"/>
        <charset val="238"/>
      </rPr>
      <t>D</t>
    </r>
  </si>
  <si>
    <r>
      <t xml:space="preserve">     Cirrus </t>
    </r>
    <r>
      <rPr>
        <i/>
        <sz val="10"/>
        <rFont val="Calibri"/>
        <family val="2"/>
        <charset val="238"/>
      </rPr>
      <t>E</t>
    </r>
  </si>
  <si>
    <r>
      <t xml:space="preserve">     Cirrus </t>
    </r>
    <r>
      <rPr>
        <i/>
        <sz val="10"/>
        <rFont val="Calibri"/>
        <family val="2"/>
        <charset val="238"/>
      </rPr>
      <t>C</t>
    </r>
    <r>
      <rPr>
        <i/>
        <vertAlign val="superscript"/>
        <sz val="10"/>
        <rFont val="Calibri"/>
        <family val="2"/>
        <charset val="238"/>
      </rPr>
      <t>d</t>
    </r>
  </si>
  <si>
    <r>
      <t xml:space="preserve">     Cirrus </t>
    </r>
    <r>
      <rPr>
        <i/>
        <sz val="10"/>
        <rFont val="Calibri"/>
        <family val="2"/>
        <charset val="238"/>
      </rPr>
      <t>D</t>
    </r>
    <r>
      <rPr>
        <i/>
        <vertAlign val="superscript"/>
        <sz val="10"/>
        <rFont val="Calibri"/>
        <family val="2"/>
        <charset val="238"/>
      </rPr>
      <t>d</t>
    </r>
  </si>
  <si>
    <r>
      <t xml:space="preserve">Cirrus </t>
    </r>
    <r>
      <rPr>
        <i/>
        <sz val="10"/>
        <rFont val="Calibri"/>
        <family val="2"/>
        <charset val="238"/>
      </rPr>
      <t>B</t>
    </r>
  </si>
  <si>
    <r>
      <t xml:space="preserve">Cirrus </t>
    </r>
    <r>
      <rPr>
        <i/>
        <sz val="10"/>
        <rFont val="Calibri"/>
        <family val="2"/>
        <charset val="238"/>
      </rPr>
      <t>B</t>
    </r>
    <r>
      <rPr>
        <i/>
        <vertAlign val="superscript"/>
        <sz val="10"/>
        <rFont val="Calibri"/>
        <family val="2"/>
        <charset val="238"/>
      </rPr>
      <t>l</t>
    </r>
  </si>
  <si>
    <r>
      <t xml:space="preserve">Cirrus </t>
    </r>
    <r>
      <rPr>
        <i/>
        <sz val="10"/>
        <rFont val="Calibri"/>
        <family val="2"/>
        <charset val="238"/>
      </rPr>
      <t>C</t>
    </r>
    <r>
      <rPr>
        <i/>
        <vertAlign val="superscript"/>
        <sz val="10"/>
        <rFont val="Calibri"/>
        <family val="2"/>
        <charset val="238"/>
      </rPr>
      <t>l</t>
    </r>
  </si>
  <si>
    <r>
      <t xml:space="preserve">Cirrus </t>
    </r>
    <r>
      <rPr>
        <i/>
        <sz val="10"/>
        <rFont val="Calibri"/>
        <family val="2"/>
        <charset val="238"/>
      </rPr>
      <t>D</t>
    </r>
    <r>
      <rPr>
        <i/>
        <vertAlign val="superscript"/>
        <sz val="10"/>
        <rFont val="Calibri"/>
        <family val="2"/>
        <charset val="238"/>
      </rPr>
      <t>l</t>
    </r>
  </si>
  <si>
    <r>
      <t xml:space="preserve">Cirrus </t>
    </r>
    <r>
      <rPr>
        <i/>
        <sz val="10"/>
        <rFont val="Calibri"/>
        <family val="2"/>
        <charset val="238"/>
      </rPr>
      <t>E</t>
    </r>
    <r>
      <rPr>
        <i/>
        <vertAlign val="superscript"/>
        <sz val="10"/>
        <rFont val="Calibri"/>
        <family val="2"/>
        <charset val="238"/>
      </rPr>
      <t>l</t>
    </r>
  </si>
  <si>
    <r>
      <t xml:space="preserve">Cirrus </t>
    </r>
    <r>
      <rPr>
        <i/>
        <sz val="10"/>
        <rFont val="Calibri"/>
        <family val="2"/>
        <charset val="238"/>
      </rPr>
      <t>C</t>
    </r>
  </si>
  <si>
    <r>
      <t xml:space="preserve">Cirrus </t>
    </r>
    <r>
      <rPr>
        <i/>
        <sz val="10"/>
        <rFont val="Calibri"/>
        <family val="2"/>
        <charset val="238"/>
      </rPr>
      <t>D</t>
    </r>
  </si>
  <si>
    <r>
      <t xml:space="preserve">Cirrus </t>
    </r>
    <r>
      <rPr>
        <i/>
        <sz val="10"/>
        <rFont val="Calibri"/>
        <family val="2"/>
        <charset val="238"/>
      </rPr>
      <t>E</t>
    </r>
  </si>
  <si>
    <r>
      <t xml:space="preserve">Cirrus </t>
    </r>
    <r>
      <rPr>
        <i/>
        <sz val="10"/>
        <rFont val="Calibri"/>
        <family val="2"/>
        <charset val="238"/>
      </rPr>
      <t>B</t>
    </r>
    <r>
      <rPr>
        <i/>
        <vertAlign val="superscript"/>
        <sz val="10"/>
        <rFont val="Calibri"/>
        <family val="2"/>
        <charset val="238"/>
      </rPr>
      <t>d</t>
    </r>
  </si>
  <si>
    <r>
      <t xml:space="preserve">Cirrus </t>
    </r>
    <r>
      <rPr>
        <i/>
        <sz val="10"/>
        <rFont val="Calibri"/>
        <family val="2"/>
        <charset val="238"/>
      </rPr>
      <t>C</t>
    </r>
    <r>
      <rPr>
        <i/>
        <vertAlign val="superscript"/>
        <sz val="10"/>
        <rFont val="Calibri"/>
        <family val="2"/>
        <charset val="238"/>
      </rPr>
      <t>d</t>
    </r>
  </si>
  <si>
    <r>
      <t xml:space="preserve">Cirrus </t>
    </r>
    <r>
      <rPr>
        <i/>
        <sz val="10"/>
        <rFont val="Calibri"/>
        <family val="2"/>
        <charset val="238"/>
      </rPr>
      <t>D</t>
    </r>
    <r>
      <rPr>
        <i/>
        <vertAlign val="superscript"/>
        <sz val="10"/>
        <rFont val="Calibri"/>
        <family val="2"/>
        <charset val="238"/>
      </rPr>
      <t>d</t>
    </r>
  </si>
  <si>
    <r>
      <t xml:space="preserve">Cirrus </t>
    </r>
    <r>
      <rPr>
        <i/>
        <sz val="10"/>
        <rFont val="Calibri"/>
        <family val="2"/>
        <charset val="238"/>
      </rPr>
      <t>E</t>
    </r>
    <r>
      <rPr>
        <i/>
        <vertAlign val="superscript"/>
        <sz val="10"/>
        <rFont val="Calibri"/>
        <family val="2"/>
        <charset val="238"/>
      </rPr>
      <t>d</t>
    </r>
  </si>
  <si>
    <t>Third median plate (0 = absent; 1 = present)</t>
  </si>
  <si>
    <t>Country.sample</t>
  </si>
  <si>
    <t>Type series</t>
  </si>
  <si>
    <t>YES/NO</t>
  </si>
  <si>
    <t>Author</t>
  </si>
  <si>
    <t>Name Surname</t>
  </si>
  <si>
    <t>Date</t>
  </si>
  <si>
    <t>DD.MM.YYYY</t>
  </si>
  <si>
    <t>Sheets "females", "males", "juveniles" and "larvae" automatically calculate basic statistics (number of measurements, range, mean and SD). The table with these statistics is placed after the last (30th) specimen. The summary table can be then copied and pasted directly to MS Word.</t>
  </si>
  <si>
    <r>
      <t xml:space="preserve">This template can be freely used but each published use must be credited as </t>
    </r>
    <r>
      <rPr>
        <b/>
        <sz val="12"/>
        <rFont val="Calibri"/>
        <family val="2"/>
        <charset val="238"/>
      </rPr>
      <t xml:space="preserve">Morphometric data were handled using the Echiniscoidea ver. 1.3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</si>
  <si>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t>Claw 1 heights</t>
  </si>
  <si>
    <t>Claw 2 heights</t>
  </si>
  <si>
    <t>Claw 3 heights</t>
  </si>
  <si>
    <t>Claw 4 heights</t>
  </si>
  <si>
    <t xml:space="preserve">     Spur/branch height ratio</t>
  </si>
  <si>
    <t>Claw 1 spur/branch height ratio</t>
  </si>
  <si>
    <t>Claw 2 spur/branch height ratio</t>
  </si>
  <si>
    <t>Claw 3 spur/branch height ratio</t>
  </si>
  <si>
    <t>Claw 4 spur/branch height ratio</t>
  </si>
  <si>
    <t>Neotype</t>
  </si>
  <si>
    <r>
      <t xml:space="preserve">Supp. file 2. Raw measurements (in µm) and sp values of selected morphological structures of the specimens from neotype population of </t>
    </r>
    <r>
      <rPr>
        <i/>
        <sz val="16"/>
        <rFont val="Arial CE"/>
      </rPr>
      <t>Echiniscus q. quadrispinosus</t>
    </r>
    <r>
      <rPr>
        <sz val="16"/>
        <rFont val="Arial CE"/>
        <charset val="238"/>
      </rPr>
      <t xml:space="preserve"> Richters, 1902 mounted in Hoyer’s medium. https://doi.org/10.5852/ejt.2022.823.1819.7035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</si>
</sst>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font>
      <sz val="10"/>
      <name val="Arial"/>
      <charset val="238"/>
    </font>
    <font>
      <sz val="10"/>
      <name val="Calibri"/>
      <family val="2"/>
      <charset val="238"/>
    </font>
    <font>
      <i/>
      <sz val="10"/>
      <name val="Calibri"/>
      <family val="2"/>
      <charset val="238"/>
    </font>
    <font>
      <sz val="10"/>
      <name val="Arial"/>
      <family val="2"/>
      <charset val="238"/>
    </font>
    <font>
      <i/>
      <vertAlign val="superscript"/>
      <sz val="10"/>
      <name val="Calibri"/>
      <family val="2"/>
      <charset val="238"/>
    </font>
    <font>
      <sz val="10"/>
      <name val="Arial CE"/>
      <charset val="238"/>
    </font>
    <font>
      <i/>
      <sz val="10"/>
      <name val="Arial CE"/>
      <charset val="238"/>
    </font>
    <font>
      <b/>
      <sz val="10"/>
      <name val="Arial CE"/>
      <charset val="238"/>
    </font>
    <font>
      <b/>
      <sz val="12"/>
      <name val="Calibri"/>
      <family val="2"/>
      <charset val="238"/>
    </font>
    <font>
      <sz val="12"/>
      <name val="Calibri"/>
      <family val="2"/>
      <charset val="238"/>
    </font>
    <font>
      <i/>
      <sz val="12"/>
      <name val="Calibri"/>
      <family val="2"/>
      <charset val="238"/>
    </font>
    <font>
      <i/>
      <sz val="10"/>
      <name val="Arial"/>
      <family val="2"/>
      <charset val="238"/>
    </font>
    <font>
      <u/>
      <sz val="10"/>
      <color theme="10"/>
      <name val="Arial CE"/>
      <charset val="238"/>
    </font>
    <font>
      <i/>
      <sz val="10"/>
      <color rgb="FF0000CC"/>
      <name val="Calibri"/>
      <family val="2"/>
      <charset val="238"/>
      <scheme val="minor"/>
    </font>
    <font>
      <b/>
      <sz val="10"/>
      <name val="Calibri"/>
      <family val="2"/>
      <charset val="238"/>
      <scheme val="minor"/>
    </font>
    <font>
      <sz val="10"/>
      <name val="Calibri"/>
      <family val="2"/>
      <charset val="238"/>
      <scheme val="minor"/>
    </font>
    <font>
      <i/>
      <sz val="10"/>
      <name val="Calibri"/>
      <family val="2"/>
      <charset val="238"/>
      <scheme val="minor"/>
    </font>
    <font>
      <b/>
      <i/>
      <sz val="10"/>
      <name val="Calibri"/>
      <family val="2"/>
      <charset val="238"/>
      <scheme val="minor"/>
    </font>
    <font>
      <sz val="10"/>
      <color rgb="FF008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b/>
      <sz val="14"/>
      <color rgb="FFFF0000"/>
      <name val="Calibri"/>
      <family val="2"/>
      <charset val="238"/>
      <scheme val="minor"/>
    </font>
    <font>
      <b/>
      <sz val="10"/>
      <color rgb="FF008000"/>
      <name val="Calibri"/>
      <family val="2"/>
      <charset val="238"/>
      <scheme val="minor"/>
    </font>
    <font>
      <b/>
      <i/>
      <sz val="10"/>
      <color rgb="FF0000CC"/>
      <name val="Calibri"/>
      <family val="2"/>
      <charset val="238"/>
      <scheme val="minor"/>
    </font>
    <font>
      <b/>
      <sz val="16"/>
      <color rgb="FF777777"/>
      <name val="Arial CE"/>
      <charset val="238"/>
    </font>
    <font>
      <sz val="16"/>
      <name val="Arial CE"/>
      <charset val="238"/>
    </font>
    <font>
      <b/>
      <i/>
      <sz val="16"/>
      <name val="Arial CE"/>
      <charset val="238"/>
    </font>
    <font>
      <b/>
      <sz val="16"/>
      <name val="Arial CE"/>
      <charset val="238"/>
    </font>
    <font>
      <sz val="10"/>
      <color rgb="FF0000FF"/>
      <name val="Arial CE"/>
      <charset val="238"/>
    </font>
    <font>
      <sz val="8"/>
      <name val="Arial"/>
      <family val="2"/>
    </font>
    <font>
      <sz val="8"/>
      <name val="Arial"/>
      <charset val="238"/>
    </font>
    <font>
      <i/>
      <sz val="16"/>
      <name val="Arial CE"/>
    </font>
  </fonts>
  <fills count="8">
    <fill>
      <patternFill patternType="none"/>
    </fill>
    <fill>
      <patternFill patternType="gray125"/>
    </fill>
    <fill>
      <patternFill patternType="solid">
        <fgColor rgb="FF969696"/>
        <bgColor indexed="64"/>
      </patternFill>
    </fill>
    <fill>
      <patternFill patternType="solid">
        <fgColor rgb="FFFFFFCC"/>
        <bgColor indexed="64"/>
      </patternFill>
    </fill>
    <fill>
      <patternFill patternType="solid">
        <fgColor rgb="FFFFFF00"/>
        <bgColor indexed="64"/>
      </patternFill>
    </fill>
    <fill>
      <patternFill patternType="solid">
        <fgColor rgb="FF333333"/>
        <bgColor indexed="64"/>
      </patternFill>
    </fill>
    <fill>
      <patternFill patternType="solid">
        <fgColor rgb="FFFFFFFF"/>
        <bgColor indexed="64"/>
      </patternFill>
    </fill>
    <fill>
      <patternFill patternType="solid">
        <fgColor rgb="FFC0C0C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bottom/>
      <diagonal/>
    </border>
    <border>
      <left/>
      <right style="thin">
        <color indexed="64"/>
      </right>
      <top/>
      <bottom/>
      <diagonal/>
    </border>
    <border>
      <left style="thin">
        <color indexed="64"/>
      </left>
      <right/>
      <top/>
      <bottom/>
      <diagonal/>
    </border>
    <border>
      <left/>
      <right style="double">
        <color indexed="64"/>
      </right>
      <top/>
      <bottom/>
      <diagonal/>
    </border>
    <border>
      <left style="double">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double">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right style="double">
        <color indexed="64"/>
      </right>
      <top style="medium">
        <color indexed="64"/>
      </top>
      <bottom/>
      <diagonal/>
    </border>
    <border>
      <left/>
      <right style="double">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top style="thin">
        <color indexed="64"/>
      </top>
      <bottom/>
      <diagonal/>
    </border>
    <border>
      <left/>
      <right style="medium">
        <color indexed="64"/>
      </right>
      <top/>
      <bottom style="medium">
        <color indexed="64"/>
      </bottom>
      <diagonal/>
    </border>
  </borders>
  <cellStyleXfs count="6">
    <xf numFmtId="0" fontId="0" fillId="0" borderId="0"/>
    <xf numFmtId="0" fontId="12" fillId="0" borderId="0" applyNumberFormat="0" applyFill="0" applyBorder="0" applyAlignment="0" applyProtection="0">
      <alignment vertical="top"/>
      <protection locked="0"/>
    </xf>
    <xf numFmtId="0" fontId="5" fillId="0" borderId="0"/>
    <xf numFmtId="9" fontId="3" fillId="0" borderId="0" applyFont="0" applyFill="0" applyBorder="0" applyAlignment="0" applyProtection="0"/>
    <xf numFmtId="9" fontId="5" fillId="0" borderId="0" applyFont="0" applyFill="0" applyBorder="0" applyAlignment="0" applyProtection="0"/>
    <xf numFmtId="0" fontId="5" fillId="0" borderId="0"/>
  </cellStyleXfs>
  <cellXfs count="152">
    <xf numFmtId="0" fontId="0" fillId="0" borderId="0" xfId="0"/>
    <xf numFmtId="1" fontId="13" fillId="0" borderId="1" xfId="0" applyNumberFormat="1" applyFont="1" applyFill="1" applyBorder="1" applyAlignment="1" applyProtection="1">
      <alignment horizontal="center" vertical="top"/>
    </xf>
    <xf numFmtId="164" fontId="13" fillId="0" borderId="2" xfId="0" applyNumberFormat="1" applyFont="1" applyFill="1" applyBorder="1" applyAlignment="1" applyProtection="1">
      <alignment horizontal="center" vertical="top"/>
    </xf>
    <xf numFmtId="164" fontId="13" fillId="2" borderId="3" xfId="0" applyNumberFormat="1" applyFont="1" applyFill="1" applyBorder="1" applyAlignment="1" applyProtection="1">
      <alignment horizontal="center" vertical="top"/>
    </xf>
    <xf numFmtId="164" fontId="13" fillId="0" borderId="1" xfId="0" applyNumberFormat="1" applyFont="1" applyFill="1" applyBorder="1" applyAlignment="1" applyProtection="1">
      <alignment horizontal="center" vertical="top"/>
    </xf>
    <xf numFmtId="0" fontId="14" fillId="0" borderId="1" xfId="0" applyFont="1" applyFill="1" applyBorder="1" applyAlignment="1" applyProtection="1">
      <alignment horizontal="right" vertical="top"/>
      <protection locked="0"/>
    </xf>
    <xf numFmtId="0" fontId="15" fillId="0" borderId="0" xfId="0" applyFont="1" applyFill="1" applyBorder="1" applyAlignment="1" applyProtection="1">
      <alignment horizontal="center" vertical="top"/>
      <protection locked="0"/>
    </xf>
    <xf numFmtId="0" fontId="14" fillId="0" borderId="1" xfId="0" applyFont="1" applyFill="1" applyBorder="1" applyAlignment="1" applyProtection="1">
      <alignment horizontal="left" vertical="top"/>
      <protection locked="0"/>
    </xf>
    <xf numFmtId="0" fontId="15" fillId="0" borderId="1" xfId="0" applyFont="1" applyFill="1" applyBorder="1" applyAlignment="1" applyProtection="1">
      <alignment horizontal="center" vertical="top"/>
      <protection locked="0"/>
    </xf>
    <xf numFmtId="0" fontId="13" fillId="0" borderId="1" xfId="0" applyFont="1" applyFill="1" applyBorder="1" applyAlignment="1" applyProtection="1">
      <alignment horizontal="center" vertical="top"/>
      <protection locked="0"/>
    </xf>
    <xf numFmtId="0" fontId="15" fillId="0" borderId="1" xfId="0" applyFont="1" applyFill="1" applyBorder="1" applyAlignment="1" applyProtection="1">
      <alignment horizontal="left" vertical="top" wrapText="1"/>
      <protection locked="0"/>
    </xf>
    <xf numFmtId="1" fontId="15" fillId="0" borderId="1" xfId="0" applyNumberFormat="1" applyFont="1" applyFill="1" applyBorder="1" applyAlignment="1" applyProtection="1">
      <alignment horizontal="center" vertical="top"/>
      <protection locked="0"/>
    </xf>
    <xf numFmtId="1" fontId="15" fillId="0" borderId="0" xfId="0" applyNumberFormat="1" applyFont="1" applyFill="1" applyBorder="1" applyAlignment="1" applyProtection="1">
      <alignment horizontal="center" vertical="top"/>
      <protection locked="0"/>
    </xf>
    <xf numFmtId="0" fontId="15" fillId="0" borderId="1" xfId="0" applyFont="1" applyFill="1" applyBorder="1" applyAlignment="1" applyProtection="1">
      <alignment horizontal="left" vertical="top"/>
      <protection locked="0"/>
    </xf>
    <xf numFmtId="164" fontId="15" fillId="0" borderId="2" xfId="0" applyNumberFormat="1" applyFont="1" applyFill="1" applyBorder="1" applyAlignment="1" applyProtection="1">
      <alignment horizontal="center" vertical="top"/>
      <protection locked="0"/>
    </xf>
    <xf numFmtId="0" fontId="15" fillId="0" borderId="0" xfId="0" applyFont="1" applyFill="1" applyBorder="1" applyAlignment="1" applyProtection="1">
      <alignment horizontal="left" vertical="top"/>
      <protection locked="0"/>
    </xf>
    <xf numFmtId="0" fontId="15" fillId="0" borderId="4" xfId="0" applyFont="1" applyFill="1" applyBorder="1" applyAlignment="1" applyProtection="1">
      <alignment horizontal="left" vertical="top"/>
      <protection locked="0"/>
    </xf>
    <xf numFmtId="164" fontId="15" fillId="2" borderId="3" xfId="0" applyNumberFormat="1" applyFont="1" applyFill="1" applyBorder="1" applyAlignment="1" applyProtection="1">
      <alignment horizontal="center" vertical="top"/>
      <protection locked="0"/>
    </xf>
    <xf numFmtId="164" fontId="15" fillId="0" borderId="5" xfId="0" applyNumberFormat="1" applyFont="1" applyFill="1" applyBorder="1" applyAlignment="1" applyProtection="1">
      <alignment horizontal="center" vertical="top"/>
      <protection locked="0"/>
    </xf>
    <xf numFmtId="164" fontId="15" fillId="0" borderId="1" xfId="0" applyNumberFormat="1" applyFont="1" applyFill="1" applyBorder="1" applyAlignment="1" applyProtection="1">
      <alignment horizontal="center" vertical="top"/>
      <protection locked="0"/>
    </xf>
    <xf numFmtId="1" fontId="15" fillId="0" borderId="6" xfId="0" applyNumberFormat="1" applyFont="1" applyFill="1" applyBorder="1" applyAlignment="1" applyProtection="1">
      <alignment horizontal="center" vertical="top"/>
    </xf>
    <xf numFmtId="1" fontId="15" fillId="0" borderId="0" xfId="0" applyNumberFormat="1" applyFont="1" applyFill="1" applyBorder="1" applyAlignment="1" applyProtection="1">
      <alignment horizontal="right" vertical="center"/>
    </xf>
    <xf numFmtId="1" fontId="15" fillId="0" borderId="0" xfId="0" applyNumberFormat="1" applyFont="1" applyFill="1" applyBorder="1" applyAlignment="1" applyProtection="1">
      <alignment horizontal="center" vertical="center"/>
    </xf>
    <xf numFmtId="1" fontId="15" fillId="0" borderId="0" xfId="0" applyNumberFormat="1" applyFont="1" applyFill="1" applyBorder="1" applyAlignment="1" applyProtection="1">
      <alignment horizontal="left" vertical="center"/>
    </xf>
    <xf numFmtId="1" fontId="16" fillId="0" borderId="0" xfId="0" applyNumberFormat="1" applyFont="1" applyFill="1" applyBorder="1" applyAlignment="1" applyProtection="1">
      <alignment horizontal="right" vertical="center"/>
    </xf>
    <xf numFmtId="1" fontId="16" fillId="0" borderId="0" xfId="0" applyNumberFormat="1" applyFont="1" applyFill="1" applyBorder="1" applyAlignment="1" applyProtection="1">
      <alignment horizontal="center" vertical="center"/>
    </xf>
    <xf numFmtId="1" fontId="16" fillId="0" borderId="7" xfId="0" applyNumberFormat="1" applyFont="1" applyFill="1" applyBorder="1" applyAlignment="1" applyProtection="1">
      <alignment horizontal="left" vertical="center"/>
    </xf>
    <xf numFmtId="1" fontId="15" fillId="0" borderId="8" xfId="0" applyNumberFormat="1" applyFont="1" applyFill="1" applyBorder="1" applyAlignment="1" applyProtection="1">
      <alignment horizontal="center" vertical="center"/>
    </xf>
    <xf numFmtId="1" fontId="16" fillId="0" borderId="7" xfId="0" applyNumberFormat="1" applyFont="1" applyFill="1" applyBorder="1" applyAlignment="1" applyProtection="1">
      <alignment horizontal="center" vertical="center"/>
    </xf>
    <xf numFmtId="1" fontId="16" fillId="0" borderId="9" xfId="0" applyNumberFormat="1" applyFont="1" applyFill="1" applyBorder="1" applyAlignment="1" applyProtection="1">
      <alignment horizontal="center" vertical="center"/>
    </xf>
    <xf numFmtId="0" fontId="15" fillId="0" borderId="6" xfId="0" applyFont="1" applyFill="1" applyBorder="1" applyAlignment="1" applyProtection="1">
      <alignment horizontal="center" vertical="top"/>
    </xf>
    <xf numFmtId="164" fontId="15" fillId="0" borderId="0" xfId="0" applyNumberFormat="1" applyFont="1" applyFill="1" applyBorder="1" applyAlignment="1" applyProtection="1">
      <alignment horizontal="right" vertical="center"/>
    </xf>
    <xf numFmtId="164" fontId="15" fillId="0" borderId="0" xfId="0" applyNumberFormat="1" applyFont="1" applyFill="1" applyBorder="1" applyAlignment="1" applyProtection="1">
      <alignment horizontal="center" vertical="center"/>
    </xf>
    <xf numFmtId="164" fontId="15" fillId="0" borderId="0" xfId="0" applyNumberFormat="1" applyFont="1" applyFill="1" applyBorder="1" applyAlignment="1" applyProtection="1">
      <alignment horizontal="left" vertical="center"/>
    </xf>
    <xf numFmtId="164" fontId="16" fillId="0" borderId="0" xfId="0" applyNumberFormat="1" applyFont="1" applyFill="1" applyBorder="1" applyAlignment="1" applyProtection="1">
      <alignment horizontal="right" vertical="center"/>
    </xf>
    <xf numFmtId="164" fontId="16" fillId="0" borderId="0" xfId="0" applyNumberFormat="1" applyFont="1" applyFill="1" applyBorder="1" applyAlignment="1" applyProtection="1">
      <alignment horizontal="center" vertical="center"/>
    </xf>
    <xf numFmtId="164" fontId="16" fillId="0" borderId="7" xfId="0" applyNumberFormat="1" applyFont="1" applyFill="1" applyBorder="1" applyAlignment="1" applyProtection="1">
      <alignment horizontal="left" vertical="center"/>
    </xf>
    <xf numFmtId="164" fontId="15" fillId="0" borderId="8" xfId="0" applyNumberFormat="1" applyFont="1" applyFill="1" applyBorder="1" applyAlignment="1" applyProtection="1">
      <alignment horizontal="center" vertical="center"/>
    </xf>
    <xf numFmtId="164" fontId="16" fillId="0" borderId="7" xfId="0" applyNumberFormat="1" applyFont="1" applyFill="1" applyBorder="1" applyAlignment="1" applyProtection="1">
      <alignment horizontal="center" vertical="center"/>
    </xf>
    <xf numFmtId="164" fontId="16" fillId="0" borderId="9" xfId="0" applyNumberFormat="1" applyFont="1" applyFill="1" applyBorder="1" applyAlignment="1" applyProtection="1">
      <alignment horizontal="center" vertical="center"/>
    </xf>
    <xf numFmtId="9" fontId="15" fillId="0" borderId="0" xfId="3" applyFont="1" applyFill="1" applyBorder="1" applyAlignment="1" applyProtection="1">
      <alignment horizontal="right" vertical="center"/>
    </xf>
    <xf numFmtId="9" fontId="15" fillId="0" borderId="0" xfId="3" applyFont="1" applyFill="1" applyBorder="1" applyAlignment="1" applyProtection="1">
      <alignment horizontal="left" vertical="center"/>
    </xf>
    <xf numFmtId="9" fontId="15" fillId="0" borderId="8" xfId="3" applyFont="1" applyFill="1" applyBorder="1" applyAlignment="1" applyProtection="1">
      <alignment horizontal="center" vertical="center"/>
    </xf>
    <xf numFmtId="9" fontId="15" fillId="0" borderId="0" xfId="3" applyFont="1" applyFill="1" applyBorder="1" applyAlignment="1" applyProtection="1">
      <alignment horizontal="center" vertical="center"/>
    </xf>
    <xf numFmtId="0" fontId="15" fillId="0" borderId="10" xfId="0" applyFont="1" applyFill="1" applyBorder="1" applyAlignment="1" applyProtection="1">
      <alignment horizontal="center" vertical="top"/>
    </xf>
    <xf numFmtId="9" fontId="15" fillId="0" borderId="11" xfId="3" applyFont="1" applyFill="1" applyBorder="1" applyAlignment="1" applyProtection="1">
      <alignment horizontal="right" vertical="center"/>
    </xf>
    <xf numFmtId="1" fontId="15" fillId="0" borderId="12" xfId="0" applyNumberFormat="1" applyFont="1" applyFill="1" applyBorder="1" applyAlignment="1" applyProtection="1">
      <alignment horizontal="center" vertical="center"/>
    </xf>
    <xf numFmtId="9" fontId="15" fillId="0" borderId="12" xfId="3" applyFont="1" applyFill="1" applyBorder="1" applyAlignment="1" applyProtection="1">
      <alignment horizontal="left" vertical="center"/>
    </xf>
    <xf numFmtId="1" fontId="16" fillId="0" borderId="12" xfId="0" applyNumberFormat="1" applyFont="1" applyFill="1" applyBorder="1" applyAlignment="1" applyProtection="1">
      <alignment horizontal="right" vertical="center"/>
    </xf>
    <xf numFmtId="1" fontId="16" fillId="0" borderId="12" xfId="0" applyNumberFormat="1" applyFont="1" applyFill="1" applyBorder="1" applyAlignment="1" applyProtection="1">
      <alignment horizontal="center" vertical="center"/>
    </xf>
    <xf numFmtId="1" fontId="16" fillId="0" borderId="13" xfId="0" applyNumberFormat="1" applyFont="1" applyFill="1" applyBorder="1" applyAlignment="1" applyProtection="1">
      <alignment horizontal="left" vertical="center"/>
    </xf>
    <xf numFmtId="9" fontId="15" fillId="0" borderId="11" xfId="3" applyFont="1" applyFill="1" applyBorder="1" applyAlignment="1" applyProtection="1">
      <alignment horizontal="center" vertical="center"/>
    </xf>
    <xf numFmtId="1" fontId="16" fillId="0" borderId="13" xfId="0" applyNumberFormat="1" applyFont="1" applyFill="1" applyBorder="1" applyAlignment="1" applyProtection="1">
      <alignment horizontal="center" vertical="center"/>
    </xf>
    <xf numFmtId="9" fontId="15" fillId="0" borderId="12" xfId="3" applyFont="1" applyFill="1" applyBorder="1" applyAlignment="1" applyProtection="1">
      <alignment horizontal="center" vertical="center"/>
    </xf>
    <xf numFmtId="1" fontId="16" fillId="0" borderId="14" xfId="0" applyNumberFormat="1" applyFont="1" applyFill="1" applyBorder="1" applyAlignment="1" applyProtection="1">
      <alignment horizontal="center" vertical="center"/>
    </xf>
    <xf numFmtId="1" fontId="15" fillId="0" borderId="0" xfId="0" applyNumberFormat="1" applyFont="1" applyFill="1" applyBorder="1" applyAlignment="1" applyProtection="1">
      <alignment horizontal="left" vertical="top" wrapText="1"/>
    </xf>
    <xf numFmtId="0" fontId="15" fillId="0" borderId="0" xfId="0" applyFont="1" applyFill="1" applyBorder="1" applyAlignment="1" applyProtection="1">
      <alignment horizontal="left" vertical="top"/>
    </xf>
    <xf numFmtId="0" fontId="15" fillId="0" borderId="0" xfId="0" applyFont="1" applyFill="1" applyBorder="1" applyAlignment="1" applyProtection="1">
      <alignment horizontal="left" vertical="top" wrapText="1"/>
    </xf>
    <xf numFmtId="0" fontId="15" fillId="0" borderId="12" xfId="0" applyFont="1" applyFill="1" applyBorder="1" applyAlignment="1" applyProtection="1">
      <alignment horizontal="left" vertical="top" wrapText="1"/>
    </xf>
    <xf numFmtId="0" fontId="14" fillId="0" borderId="15" xfId="0" applyFont="1" applyFill="1" applyBorder="1" applyAlignment="1" applyProtection="1">
      <alignment horizontal="center" vertical="top"/>
    </xf>
    <xf numFmtId="0" fontId="17" fillId="0" borderId="16" xfId="0" applyFont="1" applyFill="1" applyBorder="1" applyAlignment="1" applyProtection="1">
      <alignment horizontal="center" vertical="top"/>
    </xf>
    <xf numFmtId="0" fontId="17" fillId="0" borderId="17" xfId="0" applyFont="1" applyFill="1" applyBorder="1" applyAlignment="1" applyProtection="1">
      <alignment horizontal="center" vertical="top"/>
    </xf>
    <xf numFmtId="0" fontId="17" fillId="0" borderId="15" xfId="0" applyFont="1" applyFill="1" applyBorder="1" applyAlignment="1" applyProtection="1">
      <alignment horizontal="center" vertical="top"/>
    </xf>
    <xf numFmtId="0" fontId="6" fillId="0" borderId="1" xfId="2" applyFont="1" applyBorder="1" applyAlignment="1">
      <alignment horizontal="left" vertical="center" wrapText="1"/>
    </xf>
    <xf numFmtId="0" fontId="5" fillId="0" borderId="0" xfId="2" applyAlignment="1">
      <alignment horizontal="center" vertical="center" wrapText="1"/>
    </xf>
    <xf numFmtId="0" fontId="6" fillId="0" borderId="0" xfId="2" applyFont="1" applyAlignment="1">
      <alignment horizontal="left" vertical="center" wrapText="1"/>
    </xf>
    <xf numFmtId="0" fontId="7" fillId="0" borderId="0" xfId="2" applyFont="1" applyAlignment="1">
      <alignment horizontal="center" vertical="center" wrapText="1"/>
    </xf>
    <xf numFmtId="0" fontId="5" fillId="0" borderId="1" xfId="2" applyBorder="1" applyAlignment="1">
      <alignment horizontal="center" vertical="center" wrapText="1"/>
    </xf>
    <xf numFmtId="9" fontId="18" fillId="0" borderId="1" xfId="3" applyFont="1" applyFill="1" applyBorder="1" applyAlignment="1" applyProtection="1">
      <alignment horizontal="center" vertical="top"/>
    </xf>
    <xf numFmtId="0" fontId="5" fillId="0" borderId="0" xfId="2" applyAlignment="1">
      <alignment vertical="top"/>
    </xf>
    <xf numFmtId="0" fontId="5" fillId="0" borderId="0" xfId="2"/>
    <xf numFmtId="0" fontId="19" fillId="3" borderId="18" xfId="2" applyFont="1" applyFill="1" applyBorder="1" applyAlignment="1">
      <alignment horizontal="center" vertical="top" wrapText="1"/>
    </xf>
    <xf numFmtId="0" fontId="20" fillId="3" borderId="19" xfId="2" applyFont="1" applyFill="1" applyBorder="1" applyAlignment="1">
      <alignment horizontal="left" vertical="top" wrapText="1"/>
    </xf>
    <xf numFmtId="0" fontId="19" fillId="3" borderId="20" xfId="2" applyFont="1" applyFill="1" applyBorder="1" applyAlignment="1">
      <alignment horizontal="center" vertical="top" wrapText="1"/>
    </xf>
    <xf numFmtId="0" fontId="20" fillId="3" borderId="21" xfId="2" applyFont="1" applyFill="1" applyBorder="1" applyAlignment="1">
      <alignment horizontal="left" vertical="top" wrapText="1"/>
    </xf>
    <xf numFmtId="0" fontId="20" fillId="3" borderId="22" xfId="2" applyFont="1" applyFill="1" applyBorder="1" applyAlignment="1">
      <alignment horizontal="left" vertical="top" wrapText="1"/>
    </xf>
    <xf numFmtId="0" fontId="21" fillId="4" borderId="20" xfId="2" applyFont="1" applyFill="1" applyBorder="1" applyAlignment="1">
      <alignment horizontal="center" vertical="top" wrapText="1"/>
    </xf>
    <xf numFmtId="0" fontId="19" fillId="3" borderId="23" xfId="2" applyFont="1" applyFill="1" applyBorder="1" applyAlignment="1">
      <alignment horizontal="center" vertical="top" wrapText="1"/>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0" fillId="0" borderId="0" xfId="0" applyFont="1" applyAlignment="1">
      <alignment horizontal="left" vertical="center" wrapText="1"/>
    </xf>
    <xf numFmtId="0" fontId="0" fillId="0" borderId="1" xfId="0" applyBorder="1" applyAlignment="1">
      <alignment horizontal="center" vertical="center" wrapText="1"/>
    </xf>
    <xf numFmtId="0" fontId="15" fillId="0" borderId="1" xfId="0" applyFont="1" applyFill="1" applyBorder="1" applyAlignment="1" applyProtection="1">
      <alignment horizontal="center" vertical="top" wrapText="1"/>
      <protection locked="0"/>
    </xf>
    <xf numFmtId="0" fontId="20" fillId="4" borderId="22" xfId="0" applyFont="1" applyFill="1" applyBorder="1" applyAlignment="1">
      <alignment horizontal="left" vertical="top" wrapText="1"/>
    </xf>
    <xf numFmtId="1" fontId="15" fillId="0" borderId="0" xfId="0" applyNumberFormat="1" applyFont="1" applyFill="1" applyBorder="1" applyAlignment="1">
      <alignment horizontal="center" vertical="center"/>
    </xf>
    <xf numFmtId="0" fontId="15" fillId="5" borderId="0" xfId="0" applyFont="1" applyFill="1" applyBorder="1" applyAlignment="1">
      <alignment vertical="top"/>
    </xf>
    <xf numFmtId="9" fontId="23" fillId="5" borderId="32" xfId="3" applyFont="1" applyFill="1" applyBorder="1" applyAlignment="1">
      <alignment horizontal="center"/>
    </xf>
    <xf numFmtId="164" fontId="24" fillId="5" borderId="32" xfId="0" applyNumberFormat="1" applyFont="1" applyFill="1" applyBorder="1" applyAlignment="1">
      <alignment horizontal="center"/>
    </xf>
    <xf numFmtId="9" fontId="18" fillId="5" borderId="32" xfId="3" applyFont="1" applyFill="1" applyBorder="1" applyAlignment="1">
      <alignment horizontal="center"/>
    </xf>
    <xf numFmtId="164" fontId="13" fillId="5" borderId="32" xfId="0" applyNumberFormat="1" applyFont="1" applyFill="1" applyBorder="1" applyAlignment="1">
      <alignment horizontal="center"/>
    </xf>
    <xf numFmtId="0" fontId="15" fillId="0" borderId="0" xfId="0" applyFont="1" applyFill="1" applyBorder="1" applyAlignment="1">
      <alignment horizontal="center"/>
    </xf>
    <xf numFmtId="0" fontId="15" fillId="0" borderId="0" xfId="0" applyFont="1" applyFill="1" applyBorder="1" applyAlignment="1">
      <alignment horizontal="left"/>
    </xf>
    <xf numFmtId="0" fontId="15" fillId="0" borderId="0" xfId="0" applyFont="1" applyFill="1" applyBorder="1" applyAlignment="1">
      <alignment horizontal="center" vertical="center"/>
    </xf>
    <xf numFmtId="164" fontId="15" fillId="0" borderId="0" xfId="0" applyNumberFormat="1" applyFont="1" applyFill="1" applyBorder="1" applyAlignment="1">
      <alignment horizontal="right" vertical="center"/>
    </xf>
    <xf numFmtId="164" fontId="15" fillId="0" borderId="0" xfId="0" applyNumberFormat="1" applyFont="1" applyFill="1" applyBorder="1" applyAlignment="1">
      <alignment horizontal="left" vertical="center"/>
    </xf>
    <xf numFmtId="164" fontId="16" fillId="0" borderId="0" xfId="0" applyNumberFormat="1" applyFont="1" applyFill="1" applyBorder="1" applyAlignment="1">
      <alignment horizontal="right" vertical="center"/>
    </xf>
    <xf numFmtId="164" fontId="16" fillId="0" borderId="0" xfId="0" applyNumberFormat="1" applyFont="1" applyFill="1" applyBorder="1" applyAlignment="1">
      <alignment horizontal="center" vertical="center"/>
    </xf>
    <xf numFmtId="164" fontId="16" fillId="0" borderId="0" xfId="0" applyNumberFormat="1" applyFont="1" applyFill="1" applyBorder="1" applyAlignment="1">
      <alignment horizontal="left" vertical="center"/>
    </xf>
    <xf numFmtId="164" fontId="15" fillId="0" borderId="0" xfId="0" applyNumberFormat="1" applyFont="1" applyFill="1" applyBorder="1" applyAlignment="1">
      <alignment horizontal="center" vertical="center"/>
    </xf>
    <xf numFmtId="0" fontId="15" fillId="0" borderId="1" xfId="0" applyFont="1" applyFill="1" applyBorder="1" applyAlignment="1">
      <alignment horizontal="left"/>
    </xf>
    <xf numFmtId="0" fontId="15" fillId="0" borderId="1" xfId="0" applyFont="1" applyFill="1" applyBorder="1" applyAlignment="1">
      <alignment horizontal="center" vertical="center"/>
    </xf>
    <xf numFmtId="1" fontId="7" fillId="0" borderId="1" xfId="0" applyNumberFormat="1" applyFont="1" applyFill="1" applyBorder="1" applyAlignment="1">
      <alignment horizontal="center" vertical="center"/>
    </xf>
    <xf numFmtId="1" fontId="0" fillId="0" borderId="1" xfId="0" applyNumberFormat="1" applyFill="1" applyBorder="1" applyAlignment="1">
      <alignment horizontal="center" vertical="center" wrapText="1"/>
    </xf>
    <xf numFmtId="1" fontId="6" fillId="0" borderId="1" xfId="0" applyNumberFormat="1" applyFont="1" applyFill="1" applyBorder="1" applyAlignment="1">
      <alignment horizontal="center" vertical="center" wrapText="1"/>
    </xf>
    <xf numFmtId="0" fontId="14" fillId="0" borderId="15" xfId="0" applyFont="1" applyFill="1" applyBorder="1" applyAlignment="1" applyProtection="1">
      <alignment horizontal="center" vertical="top"/>
    </xf>
    <xf numFmtId="0" fontId="17" fillId="0" borderId="15" xfId="0" applyFont="1" applyFill="1" applyBorder="1" applyAlignment="1" applyProtection="1">
      <alignment horizontal="center" vertical="top"/>
    </xf>
    <xf numFmtId="0" fontId="17" fillId="0" borderId="16" xfId="0" applyFont="1" applyFill="1" applyBorder="1" applyAlignment="1" applyProtection="1">
      <alignment horizontal="center" vertical="top"/>
    </xf>
    <xf numFmtId="164" fontId="5" fillId="0" borderId="5" xfId="2" applyNumberFormat="1" applyFill="1" applyBorder="1" applyAlignment="1">
      <alignment horizontal="center" vertical="center" wrapText="1"/>
    </xf>
    <xf numFmtId="9" fontId="5" fillId="0" borderId="5" xfId="3" applyFont="1" applyFill="1" applyBorder="1" applyAlignment="1">
      <alignment horizontal="center" vertical="center" wrapText="1"/>
    </xf>
    <xf numFmtId="9" fontId="0" fillId="0" borderId="5" xfId="3" applyFont="1" applyFill="1" applyBorder="1" applyAlignment="1">
      <alignment horizontal="center" vertical="center" wrapText="1"/>
    </xf>
    <xf numFmtId="164" fontId="0" fillId="0" borderId="5" xfId="3" applyNumberFormat="1" applyFont="1" applyFill="1" applyBorder="1" applyAlignment="1">
      <alignment horizontal="center" vertical="center" wrapText="1"/>
    </xf>
    <xf numFmtId="0" fontId="5" fillId="0" borderId="1" xfId="2" applyFill="1" applyBorder="1" applyAlignment="1">
      <alignment horizontal="center" vertical="center" wrapText="1"/>
    </xf>
    <xf numFmtId="9" fontId="5" fillId="0" borderId="1" xfId="3" applyFont="1" applyFill="1" applyBorder="1" applyAlignment="1">
      <alignment horizontal="center" vertical="center" wrapText="1"/>
    </xf>
    <xf numFmtId="164" fontId="5" fillId="0" borderId="1" xfId="2" applyNumberFormat="1" applyFill="1" applyBorder="1" applyAlignment="1">
      <alignment horizontal="center" vertical="center" wrapText="1"/>
    </xf>
    <xf numFmtId="9" fontId="0" fillId="0" borderId="1" xfId="3" applyFont="1" applyFill="1" applyBorder="1" applyAlignment="1">
      <alignment horizontal="center" vertical="center" wrapText="1"/>
    </xf>
    <xf numFmtId="9" fontId="0" fillId="0" borderId="1" xfId="4" applyFont="1" applyFill="1" applyBorder="1" applyAlignment="1">
      <alignment horizontal="center" vertical="center" wrapText="1"/>
    </xf>
    <xf numFmtId="164" fontId="6" fillId="0" borderId="5" xfId="2" applyNumberFormat="1" applyFont="1" applyFill="1" applyBorder="1" applyAlignment="1">
      <alignment horizontal="center" vertical="center" wrapText="1"/>
    </xf>
    <xf numFmtId="164" fontId="11" fillId="0" borderId="5" xfId="3" applyNumberFormat="1" applyFont="1" applyFill="1" applyBorder="1" applyAlignment="1">
      <alignment horizontal="center" vertical="center" wrapText="1"/>
    </xf>
    <xf numFmtId="164" fontId="6" fillId="0" borderId="1" xfId="2" applyNumberFormat="1" applyFont="1" applyFill="1" applyBorder="1" applyAlignment="1">
      <alignment horizontal="center" vertical="center" wrapText="1"/>
    </xf>
    <xf numFmtId="164" fontId="11" fillId="0" borderId="1" xfId="4" applyNumberFormat="1" applyFont="1" applyFill="1" applyBorder="1" applyAlignment="1">
      <alignment horizontal="center" vertical="center" wrapText="1"/>
    </xf>
    <xf numFmtId="0" fontId="25" fillId="6" borderId="0" xfId="5" applyFont="1" applyFill="1" applyAlignment="1">
      <alignment vertical="top"/>
    </xf>
    <xf numFmtId="0" fontId="26" fillId="7" borderId="0" xfId="5" applyFont="1" applyFill="1"/>
    <xf numFmtId="49" fontId="27" fillId="6" borderId="0" xfId="5" applyNumberFormat="1" applyFont="1" applyFill="1" applyAlignment="1">
      <alignment horizontal="right" vertical="top"/>
    </xf>
    <xf numFmtId="49" fontId="28" fillId="6" borderId="0" xfId="5" applyNumberFormat="1" applyFont="1" applyFill="1" applyAlignment="1">
      <alignment horizontal="right" vertical="top"/>
    </xf>
    <xf numFmtId="0" fontId="25" fillId="7" borderId="0" xfId="5" applyFont="1" applyFill="1" applyAlignment="1">
      <alignment vertical="top"/>
    </xf>
    <xf numFmtId="49" fontId="28" fillId="7" borderId="0" xfId="5" applyNumberFormat="1" applyFont="1" applyFill="1" applyAlignment="1">
      <alignment horizontal="right" vertical="top"/>
    </xf>
    <xf numFmtId="49" fontId="5" fillId="0" borderId="0" xfId="2" applyNumberFormat="1"/>
    <xf numFmtId="1" fontId="6" fillId="0" borderId="1" xfId="2" applyNumberFormat="1" applyFont="1" applyBorder="1" applyAlignment="1">
      <alignment horizontal="left" vertical="center" wrapText="1"/>
    </xf>
    <xf numFmtId="1" fontId="5" fillId="0" borderId="1" xfId="2" applyNumberFormat="1" applyFont="1" applyBorder="1" applyAlignment="1">
      <alignment horizontal="left" vertical="center" wrapText="1"/>
    </xf>
    <xf numFmtId="1" fontId="0" fillId="0" borderId="1" xfId="0" applyNumberFormat="1" applyBorder="1" applyAlignment="1">
      <alignment horizontal="left" vertical="center" wrapText="1"/>
    </xf>
    <xf numFmtId="0" fontId="29" fillId="3" borderId="33" xfId="1" applyFont="1" applyFill="1" applyBorder="1" applyAlignment="1" applyProtection="1">
      <alignment horizontal="left" vertical="top" wrapText="1"/>
    </xf>
    <xf numFmtId="0" fontId="15" fillId="0" borderId="0" xfId="0" applyFont="1" applyFill="1" applyBorder="1" applyAlignment="1" applyProtection="1">
      <alignment horizontal="center" vertical="top" wrapText="1" shrinkToFit="1"/>
      <protection locked="0"/>
    </xf>
    <xf numFmtId="0" fontId="15" fillId="0" borderId="0" xfId="0" applyFont="1" applyFill="1" applyBorder="1" applyAlignment="1" applyProtection="1">
      <alignment horizontal="center" vertical="top" wrapText="1"/>
      <protection locked="0"/>
    </xf>
    <xf numFmtId="0" fontId="22" fillId="3" borderId="24" xfId="2" applyFont="1" applyFill="1" applyBorder="1" applyAlignment="1">
      <alignment horizontal="center" vertical="center" wrapText="1"/>
    </xf>
    <xf numFmtId="0" fontId="22" fillId="3" borderId="25" xfId="2" applyFont="1" applyFill="1" applyBorder="1" applyAlignment="1">
      <alignment horizontal="center" vertical="center" wrapText="1"/>
    </xf>
    <xf numFmtId="0" fontId="14" fillId="0" borderId="26" xfId="0" applyFont="1" applyFill="1" applyBorder="1" applyAlignment="1" applyProtection="1">
      <alignment horizontal="center" vertical="top"/>
    </xf>
    <xf numFmtId="0" fontId="14" fillId="0" borderId="27" xfId="0" applyFont="1" applyFill="1" applyBorder="1" applyAlignment="1" applyProtection="1">
      <alignment horizontal="center" vertical="top"/>
    </xf>
    <xf numFmtId="0" fontId="14" fillId="0" borderId="28" xfId="0" applyFont="1" applyFill="1" applyBorder="1" applyAlignment="1" applyProtection="1">
      <alignment horizontal="center" vertical="top"/>
    </xf>
    <xf numFmtId="0" fontId="14" fillId="0" borderId="15" xfId="0" applyFont="1" applyFill="1" applyBorder="1" applyAlignment="1" applyProtection="1">
      <alignment horizontal="center" vertical="top"/>
    </xf>
    <xf numFmtId="0" fontId="17" fillId="0" borderId="15" xfId="0" applyFont="1" applyFill="1" applyBorder="1" applyAlignment="1" applyProtection="1">
      <alignment horizontal="center" vertical="top"/>
    </xf>
    <xf numFmtId="0" fontId="17" fillId="0" borderId="16" xfId="0" applyFont="1" applyFill="1" applyBorder="1" applyAlignment="1" applyProtection="1">
      <alignment horizontal="center" vertical="top"/>
    </xf>
    <xf numFmtId="0" fontId="14" fillId="0" borderId="29" xfId="0" applyFont="1" applyFill="1" applyBorder="1" applyAlignment="1" applyProtection="1">
      <alignment horizontal="left" vertical="top"/>
    </xf>
    <xf numFmtId="0" fontId="14" fillId="0" borderId="17" xfId="0" applyFont="1" applyFill="1" applyBorder="1" applyAlignment="1" applyProtection="1">
      <alignment horizontal="left" vertical="top"/>
    </xf>
    <xf numFmtId="0" fontId="14" fillId="0" borderId="30" xfId="0" applyFont="1" applyFill="1" applyBorder="1" applyAlignment="1" applyProtection="1">
      <alignment horizontal="center" vertical="top"/>
    </xf>
    <xf numFmtId="0" fontId="14" fillId="0" borderId="31" xfId="0" applyFont="1" applyFill="1" applyBorder="1" applyAlignment="1" applyProtection="1">
      <alignment horizontal="center" vertical="top"/>
    </xf>
    <xf numFmtId="1" fontId="14" fillId="0" borderId="1" xfId="0" applyNumberFormat="1" applyFont="1" applyFill="1" applyBorder="1" applyAlignment="1" applyProtection="1">
      <alignment horizontal="center" vertical="top"/>
      <protection locked="0"/>
    </xf>
    <xf numFmtId="0" fontId="14" fillId="0" borderId="1" xfId="0" applyFont="1" applyFill="1" applyBorder="1" applyAlignment="1" applyProtection="1">
      <alignment horizontal="center" vertical="top"/>
      <protection locked="0"/>
    </xf>
    <xf numFmtId="0" fontId="15" fillId="0" borderId="1" xfId="0" applyFont="1" applyFill="1" applyBorder="1" applyAlignment="1">
      <alignment horizontal="center"/>
    </xf>
    <xf numFmtId="0" fontId="14" fillId="0" borderId="1" xfId="0" applyFont="1" applyFill="1" applyBorder="1" applyAlignment="1">
      <alignment horizontal="center"/>
    </xf>
    <xf numFmtId="9" fontId="15" fillId="0" borderId="1" xfId="3" applyFont="1" applyFill="1" applyBorder="1" applyAlignment="1">
      <alignment horizontal="center" vertical="center"/>
    </xf>
    <xf numFmtId="164" fontId="14" fillId="0" borderId="1" xfId="0" applyNumberFormat="1" applyFont="1" applyFill="1" applyBorder="1" applyAlignment="1" applyProtection="1">
      <alignment horizontal="center" vertical="top"/>
      <protection locked="0"/>
    </xf>
    <xf numFmtId="0" fontId="26" fillId="7" borderId="0" xfId="5" applyFont="1" applyFill="1" applyAlignment="1">
      <alignment horizontal="left" wrapText="1"/>
    </xf>
  </cellXfs>
  <cellStyles count="6">
    <cellStyle name="Hipervínculo" xfId="1" builtinId="8"/>
    <cellStyle name="Normal" xfId="0" builtinId="0"/>
    <cellStyle name="Normal 2" xfId="2" xr:uid="{00000000-0005-0000-0000-000001000000}"/>
    <cellStyle name="Normalny 2" xfId="5" xr:uid="{00000000-0005-0000-0000-000003000000}"/>
    <cellStyle name="Percent 2" xfId="4" xr:uid="{00000000-0005-0000-0000-000004000000}"/>
    <cellStyle name="Porcentaje" xfId="3" builtinId="5"/>
  </cellStyles>
  <dxfs count="0"/>
  <tableStyles count="0" defaultTableStyle="TableStyleMedium9" defaultPivotStyle="PivotStyleLight16"/>
  <colors>
    <mruColors>
      <color rgb="FF00CC00"/>
      <color rgb="FF0000FF"/>
      <color rgb="FF66FF66"/>
      <color rgb="FF00FF00"/>
      <color rgb="FF006600"/>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Echiniscoidea%20ver.%201.1)"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C14"/>
  <sheetViews>
    <sheetView workbookViewId="0">
      <selection activeCell="B2" sqref="B2:C2"/>
    </sheetView>
  </sheetViews>
  <sheetFormatPr baseColWidth="10" defaultColWidth="9.1640625" defaultRowHeight="13"/>
  <cols>
    <col min="1" max="1" width="3" style="70" customWidth="1"/>
    <col min="2" max="2" width="3.6640625" style="69" customWidth="1"/>
    <col min="3" max="3" width="115.6640625" style="70" customWidth="1"/>
    <col min="4" max="16384" width="9.1640625" style="70"/>
  </cols>
  <sheetData>
    <row r="1" spans="2:3" ht="14" thickBot="1"/>
    <row r="2" spans="2:3" ht="20" thickBot="1">
      <c r="B2" s="133" t="s">
        <v>50</v>
      </c>
      <c r="C2" s="134"/>
    </row>
    <row r="3" spans="2:3" ht="17">
      <c r="B3" s="71">
        <v>1</v>
      </c>
      <c r="C3" s="72" t="s">
        <v>56</v>
      </c>
    </row>
    <row r="4" spans="2:3" ht="68">
      <c r="B4" s="73">
        <v>2</v>
      </c>
      <c r="C4" s="74" t="s">
        <v>54</v>
      </c>
    </row>
    <row r="5" spans="2:3" ht="51">
      <c r="B5" s="71">
        <v>3</v>
      </c>
      <c r="C5" s="74" t="s">
        <v>94</v>
      </c>
    </row>
    <row r="6" spans="2:3" ht="51">
      <c r="B6" s="73">
        <v>4</v>
      </c>
      <c r="C6" s="74" t="s">
        <v>55</v>
      </c>
    </row>
    <row r="7" spans="2:3" ht="34">
      <c r="B7" s="71">
        <v>5</v>
      </c>
      <c r="C7" s="74" t="s">
        <v>53</v>
      </c>
    </row>
    <row r="8" spans="2:3" ht="34">
      <c r="B8" s="73">
        <v>6</v>
      </c>
      <c r="C8" s="74" t="s">
        <v>57</v>
      </c>
    </row>
    <row r="9" spans="2:3" ht="34">
      <c r="B9" s="71">
        <v>7</v>
      </c>
      <c r="C9" s="75" t="s">
        <v>51</v>
      </c>
    </row>
    <row r="10" spans="2:3" ht="68">
      <c r="B10" s="76">
        <v>8</v>
      </c>
      <c r="C10" s="83" t="s">
        <v>95</v>
      </c>
    </row>
    <row r="11" spans="2:3" ht="17" thickBot="1">
      <c r="B11" s="77">
        <v>9</v>
      </c>
      <c r="C11" s="130" t="s">
        <v>52</v>
      </c>
    </row>
    <row r="14" spans="2:3">
      <c r="C14" s="126"/>
    </row>
  </sheetData>
  <sheetProtection algorithmName="SHA-512" hashValue="iSkK6m4nJ9UH3BN+dIRQp6pXyPrG+7YqZnFLAduP+i/3t/lLE8YxL2fTkS2/Q+rpyc3ItPVdQ3TtpoEOkTyxYQ==" saltValue="I2YuD6LMOwk2URdLmrNmpg==" spinCount="100000" sheet="1" objects="1" scenarios="1"/>
  <mergeCells count="1">
    <mergeCell ref="B2:C2"/>
  </mergeCells>
  <hyperlinks>
    <hyperlink ref="C11" r:id="rId1" xr:uid="{00000000-0004-0000-0000-000000000000}"/>
  </hyperlinks>
  <pageMargins left="0.7" right="0.7" top="0.75" bottom="0.75" header="0.3" footer="0.3"/>
  <pageSetup paperSize="9" orientation="portrait" horizontalDpi="1200" verticalDpi="12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6699FF"/>
  </sheetPr>
  <dimension ref="A1:AH31"/>
  <sheetViews>
    <sheetView zoomScaleNormal="100" workbookViewId="0">
      <pane xSplit="3" ySplit="1" topLeftCell="D2" activePane="bottomRight" state="frozen"/>
      <selection activeCell="C2" sqref="C2"/>
      <selection pane="topRight" activeCell="C2" sqref="C2"/>
      <selection pane="bottomLeft" activeCell="C2" sqref="C2"/>
      <selection pane="bottomRight"/>
    </sheetView>
  </sheetViews>
  <sheetFormatPr baseColWidth="10" defaultColWidth="9.1640625" defaultRowHeight="13"/>
  <cols>
    <col min="1" max="1" width="16.83203125" style="65" customWidth="1"/>
    <col min="2" max="2" width="16.83203125" style="80" customWidth="1"/>
    <col min="3" max="3" width="9.1640625" style="66"/>
    <col min="4" max="4" width="9.1640625" style="64" customWidth="1"/>
    <col min="5" max="26" width="9.1640625" style="64"/>
    <col min="27" max="34" width="6.6640625" style="64" customWidth="1"/>
    <col min="35" max="16384" width="9.1640625" style="64"/>
  </cols>
  <sheetData>
    <row r="1" spans="1:34" ht="45">
      <c r="A1" s="63" t="s">
        <v>58</v>
      </c>
      <c r="B1" s="81" t="s">
        <v>59</v>
      </c>
      <c r="C1" s="67" t="s">
        <v>41</v>
      </c>
      <c r="D1" s="82" t="s">
        <v>4</v>
      </c>
      <c r="E1" s="82" t="s">
        <v>43</v>
      </c>
      <c r="F1" s="82" t="s">
        <v>44</v>
      </c>
      <c r="G1" s="82" t="s">
        <v>45</v>
      </c>
      <c r="H1" s="82" t="s">
        <v>46</v>
      </c>
      <c r="I1" s="82" t="s">
        <v>47</v>
      </c>
      <c r="J1" s="82" t="s">
        <v>74</v>
      </c>
      <c r="K1" s="82" t="s">
        <v>75</v>
      </c>
      <c r="L1" s="82" t="s">
        <v>82</v>
      </c>
      <c r="M1" s="82" t="s">
        <v>79</v>
      </c>
      <c r="N1" s="82" t="s">
        <v>76</v>
      </c>
      <c r="O1" s="82" t="s">
        <v>83</v>
      </c>
      <c r="P1" s="82" t="s">
        <v>80</v>
      </c>
      <c r="Q1" s="82" t="s">
        <v>77</v>
      </c>
      <c r="R1" s="82" t="s">
        <v>84</v>
      </c>
      <c r="S1" s="82" t="s">
        <v>81</v>
      </c>
      <c r="T1" s="82" t="s">
        <v>78</v>
      </c>
      <c r="U1" s="82" t="s">
        <v>85</v>
      </c>
      <c r="V1" s="82" t="s">
        <v>5</v>
      </c>
      <c r="W1" s="82" t="s">
        <v>26</v>
      </c>
      <c r="X1" s="82" t="s">
        <v>27</v>
      </c>
      <c r="Y1" s="82" t="s">
        <v>6</v>
      </c>
      <c r="Z1" s="82" t="s">
        <v>8</v>
      </c>
      <c r="AA1" s="82" t="s">
        <v>60</v>
      </c>
      <c r="AB1" s="82" t="s">
        <v>61</v>
      </c>
      <c r="AC1" s="82" t="s">
        <v>62</v>
      </c>
      <c r="AD1" s="82" t="s">
        <v>63</v>
      </c>
      <c r="AE1" s="82" t="s">
        <v>64</v>
      </c>
      <c r="AF1" s="82" t="s">
        <v>65</v>
      </c>
      <c r="AG1" s="82" t="s">
        <v>66</v>
      </c>
      <c r="AH1" s="82" t="s">
        <v>67</v>
      </c>
    </row>
    <row r="2" spans="1:34" ht="14">
      <c r="A2" s="127" t="str">
        <f>'males_stats (μm)'!A$2</f>
        <v>Genus species</v>
      </c>
      <c r="B2" s="129" t="str">
        <f>'males_stats (μm)'!B$2</f>
        <v>Country.sample</v>
      </c>
      <c r="C2" s="101" t="str">
        <f>males!B1</f>
        <v>1 (HOL)</v>
      </c>
      <c r="D2" s="103" t="str">
        <f>IF(males!C3&gt;0,males!C3,"")</f>
        <v/>
      </c>
      <c r="E2" s="116" t="str">
        <f>IF(males!C6&gt;0,males!C6,"")</f>
        <v/>
      </c>
      <c r="F2" s="116" t="str">
        <f>IF(males!C7&gt;0,males!C7,"")</f>
        <v/>
      </c>
      <c r="G2" s="116" t="str">
        <f>IF(males!C8&gt;0,males!C8,"")</f>
        <v/>
      </c>
      <c r="H2" s="116" t="str">
        <f>IF(males!C9&gt;0,males!C9,"")</f>
        <v/>
      </c>
      <c r="I2" s="116" t="str">
        <f>IF(males!C10&gt;0,males!C10,"")</f>
        <v/>
      </c>
      <c r="J2" s="117" t="str">
        <f>IF(males!C14&gt;0,males!C14,"")</f>
        <v/>
      </c>
      <c r="K2" s="116" t="e">
        <f>IF(males!#REF!&gt;0,males!#REF!,"")</f>
        <v>#REF!</v>
      </c>
      <c r="L2" s="116" t="e">
        <f>IF(males!#REF!&gt;0,males!#REF!,"")</f>
        <v>#REF!</v>
      </c>
      <c r="M2" s="116" t="str">
        <f>IF(males!C15&gt;0,males!C15,"")</f>
        <v/>
      </c>
      <c r="N2" s="116" t="e">
        <f>IF(males!#REF!&gt;0,males!#REF!,"")</f>
        <v>#REF!</v>
      </c>
      <c r="O2" s="116" t="str">
        <f>IF(males!C16&gt;0,males!C16,"")</f>
        <v/>
      </c>
      <c r="P2" s="116" t="str">
        <f>IF(males!C17&gt;0,males!C17,"")</f>
        <v/>
      </c>
      <c r="Q2" s="116" t="e">
        <f>IF(males!#REF!&gt;0,males!#REF!,"")</f>
        <v>#REF!</v>
      </c>
      <c r="R2" s="116" t="str">
        <f>IF(males!C18&gt;0,males!C18,"")</f>
        <v/>
      </c>
      <c r="S2" s="116" t="str">
        <f>IF(males!C19&gt;0,males!C19,"")</f>
        <v/>
      </c>
      <c r="T2" s="116" t="e">
        <f>IF(males!#REF!&gt;0,males!#REF!,"")</f>
        <v>#REF!</v>
      </c>
      <c r="U2" s="116" t="e">
        <f>IF(males!#REF!&gt;0,males!#REF!,"")</f>
        <v>#REF!</v>
      </c>
      <c r="V2" s="116" t="str">
        <f>IF(males!C20&gt;0,males!C20,"")</f>
        <v/>
      </c>
      <c r="W2" s="116" t="e">
        <f>IF(males!#REF!&gt;0,males!#REF!,"")</f>
        <v>#REF!</v>
      </c>
      <c r="X2" s="116" t="e">
        <f>IF(males!#REF!&gt;0,males!#REF!,"")</f>
        <v>#REF!</v>
      </c>
      <c r="Y2" s="116" t="str">
        <f>IF(males!C21&gt;0,males!C21,"")</f>
        <v/>
      </c>
      <c r="Z2" s="116" t="str">
        <f>IF(males!C23&gt;0,males!C23,"")</f>
        <v/>
      </c>
      <c r="AA2" s="116" t="str">
        <f>IF(males!C25&gt;0,males!C25,"")</f>
        <v/>
      </c>
      <c r="AB2" s="116" t="str">
        <f>IF(males!C26&gt;0,males!C26,"")</f>
        <v/>
      </c>
      <c r="AC2" s="116" t="str">
        <f>IF(males!C29&gt;0,males!C29,"")</f>
        <v/>
      </c>
      <c r="AD2" s="116" t="str">
        <f>IF(males!C30&gt;0,males!C30,"")</f>
        <v/>
      </c>
      <c r="AE2" s="116" t="str">
        <f>IF(males!C33&gt;0,males!C33,"")</f>
        <v/>
      </c>
      <c r="AF2" s="118" t="str">
        <f>IF(males!C34&gt;0,males!C34,"")</f>
        <v/>
      </c>
      <c r="AG2" s="118" t="str">
        <f>IF(males!C37&gt;0,males!C37,"")</f>
        <v/>
      </c>
      <c r="AH2" s="118" t="str">
        <f>IF(males!C38&gt;0,males!C38,"")</f>
        <v/>
      </c>
    </row>
    <row r="3" spans="1:34" ht="14">
      <c r="A3" s="127" t="str">
        <f>'males_stats (μm)'!A$2</f>
        <v>Genus species</v>
      </c>
      <c r="B3" s="129" t="str">
        <f>'males_stats (μm)'!B$2</f>
        <v>Country.sample</v>
      </c>
      <c r="C3" s="101">
        <f>males!D1</f>
        <v>1</v>
      </c>
      <c r="D3" s="103">
        <f>IF(males!E3&gt;0,males!E3,"")</f>
        <v>510.56048474356197</v>
      </c>
      <c r="E3" s="118">
        <f>IF(males!E6&gt;0,males!E6,"")</f>
        <v>44.189569357281975</v>
      </c>
      <c r="F3" s="118">
        <f>IF(males!E7&gt;0,males!E7,"")</f>
        <v>16.663059943735124</v>
      </c>
      <c r="G3" s="118">
        <f>IF(males!E8&gt;0,males!E8,"")</f>
        <v>50.833152997186751</v>
      </c>
      <c r="H3" s="118">
        <f>IF(males!E9&gt;0,males!E9,"")</f>
        <v>13.135684916684701</v>
      </c>
      <c r="I3" s="118">
        <f>IF(males!E10&gt;0,males!E10,"")</f>
        <v>104.69595325687082</v>
      </c>
      <c r="J3" s="119">
        <f>IF(males!E14&gt;0,males!E14,"")</f>
        <v>77.905215321359009</v>
      </c>
      <c r="K3" s="118" t="e">
        <f>IF(males!#REF!&gt;0,males!#REF!,"")</f>
        <v>#REF!</v>
      </c>
      <c r="L3" s="118" t="e">
        <f>IF(males!#REF!&gt;0,males!#REF!,"")</f>
        <v>#REF!</v>
      </c>
      <c r="M3" s="118">
        <f>IF(males!E15&gt;0,males!E15,"")</f>
        <v>129.79874486041982</v>
      </c>
      <c r="N3" s="118" t="e">
        <f>IF(males!#REF!&gt;0,males!#REF!,"")</f>
        <v>#REF!</v>
      </c>
      <c r="O3" s="118">
        <f>IF(males!E16&gt;0,males!E16,"")</f>
        <v>50.183942869508769</v>
      </c>
      <c r="P3" s="118">
        <f>IF(males!E17&gt;0,males!E17,"")</f>
        <v>103.72213806535382</v>
      </c>
      <c r="Q3" s="118" t="e">
        <f>IF(males!#REF!&gt;0,males!#REF!,"")</f>
        <v>#REF!</v>
      </c>
      <c r="R3" s="118">
        <f>IF(males!E18&gt;0,males!E18,"")</f>
        <v>39.320493399697035</v>
      </c>
      <c r="S3" s="118">
        <f>IF(males!E19&gt;0,males!E19,"")</f>
        <v>130.10170958666953</v>
      </c>
      <c r="T3" s="118" t="e">
        <f>IF(males!#REF!&gt;0,males!#REF!,"")</f>
        <v>#REF!</v>
      </c>
      <c r="U3" s="118" t="e">
        <f>IF(males!#REF!&gt;0,males!#REF!,"")</f>
        <v>#REF!</v>
      </c>
      <c r="V3" s="118">
        <f>IF(males!E20&gt;0,males!E20,"")</f>
        <v>10.01947630383034</v>
      </c>
      <c r="W3" s="118" t="e">
        <f>IF(males!#REF!&gt;0,males!#REF!,"")</f>
        <v>#REF!</v>
      </c>
      <c r="X3" s="118" t="e">
        <f>IF(males!#REF!&gt;0,males!#REF!,"")</f>
        <v>#REF!</v>
      </c>
      <c r="Y3" s="118">
        <f>IF(males!E21&gt;0,males!E21,"")</f>
        <v>10.668686431508331</v>
      </c>
      <c r="Z3" s="118">
        <f>IF(males!E23&gt;0,males!E23,"")</f>
        <v>32.157541657649858</v>
      </c>
      <c r="AA3" s="118">
        <f>IF(males!E25&gt;0,males!E25,"")</f>
        <v>27.786193464618048</v>
      </c>
      <c r="AB3" s="118">
        <f>IF(males!E26&gt;0,males!E26,"")</f>
        <v>4.3713481930318112</v>
      </c>
      <c r="AC3" s="118">
        <f>IF(males!E29&gt;0,males!E29,"")</f>
        <v>27.375027050421984</v>
      </c>
      <c r="AD3" s="118">
        <f>IF(males!E30&gt;0,males!E30,"")</f>
        <v>4.0467431291928158</v>
      </c>
      <c r="AE3" s="118">
        <f>IF(males!E33&gt;0,males!E33,"")</f>
        <v>27.310106037654187</v>
      </c>
      <c r="AF3" s="118">
        <f>IF(males!E34&gt;0,males!E34,"")</f>
        <v>4.4362692057996105</v>
      </c>
      <c r="AG3" s="118">
        <f>IF(males!E37&gt;0,males!E37,"")</f>
        <v>32.482146721488853</v>
      </c>
      <c r="AH3" s="118" t="str">
        <f>IF(males!E38&gt;0,males!E38,"")</f>
        <v/>
      </c>
    </row>
    <row r="4" spans="1:34" ht="14">
      <c r="A4" s="127" t="str">
        <f>'males_stats (μm)'!A$2</f>
        <v>Genus species</v>
      </c>
      <c r="B4" s="129" t="str">
        <f>'males_stats (μm)'!B$2</f>
        <v>Country.sample</v>
      </c>
      <c r="C4" s="101">
        <f>males!F1</f>
        <v>2</v>
      </c>
      <c r="D4" s="103">
        <f>IF(males!G3&gt;0,males!G3,"")</f>
        <v>515.61080564188387</v>
      </c>
      <c r="E4" s="118">
        <f>IF(males!G6&gt;0,males!G6,"")</f>
        <v>37.676308869232614</v>
      </c>
      <c r="F4" s="118">
        <f>IF(males!G7&gt;0,males!G7,"")</f>
        <v>16.088931388955295</v>
      </c>
      <c r="G4" s="118">
        <f>IF(males!G8&gt;0,males!G8,"")</f>
        <v>43.891943581161847</v>
      </c>
      <c r="H4" s="118">
        <f>IF(males!G9&gt;0,males!G9,"")</f>
        <v>16.184556538369591</v>
      </c>
      <c r="I4" s="118">
        <f>IF(males!G10&gt;0,males!G10,"")</f>
        <v>96.748744919913946</v>
      </c>
      <c r="J4" s="119">
        <f>IF(males!G14&gt;0,males!G14,"")</f>
        <v>72.866363853693528</v>
      </c>
      <c r="K4" s="118" t="e">
        <f>IF(males!#REF!&gt;0,males!#REF!,"")</f>
        <v>#REF!</v>
      </c>
      <c r="L4" s="118" t="e">
        <f>IF(males!#REF!&gt;0,males!#REF!,"")</f>
        <v>#REF!</v>
      </c>
      <c r="M4" s="118">
        <f>IF(males!G15&gt;0,males!G15,"")</f>
        <v>123.02175472149175</v>
      </c>
      <c r="N4" s="118" t="e">
        <f>IF(males!#REF!&gt;0,males!#REF!,"")</f>
        <v>#REF!</v>
      </c>
      <c r="O4" s="118">
        <f>IF(males!G16&gt;0,males!G16,"")</f>
        <v>53.47836480994502</v>
      </c>
      <c r="P4" s="118">
        <f>IF(males!G17&gt;0,males!G17,"")</f>
        <v>83.743724599569688</v>
      </c>
      <c r="Q4" s="118" t="e">
        <f>IF(males!#REF!&gt;0,males!#REF!,"")</f>
        <v>#REF!</v>
      </c>
      <c r="R4" s="118">
        <f>IF(males!G18&gt;0,males!G18,"")</f>
        <v>37.150370547453981</v>
      </c>
      <c r="S4" s="118">
        <f>IF(males!G19&gt;0,males!G19,"")</f>
        <v>155.12789863734162</v>
      </c>
      <c r="T4" s="118" t="e">
        <f>IF(males!#REF!&gt;0,males!#REF!,"")</f>
        <v>#REF!</v>
      </c>
      <c r="U4" s="118" t="e">
        <f>IF(males!#REF!&gt;0,males!#REF!,"")</f>
        <v>#REF!</v>
      </c>
      <c r="V4" s="118">
        <f>IF(males!G20&gt;0,males!G20,"")</f>
        <v>10.470953860865407</v>
      </c>
      <c r="W4" s="118" t="e">
        <f>IF(males!#REF!&gt;0,males!#REF!,"")</f>
        <v>#REF!</v>
      </c>
      <c r="X4" s="118" t="e">
        <f>IF(males!#REF!&gt;0,males!#REF!,"")</f>
        <v>#REF!</v>
      </c>
      <c r="Y4" s="118">
        <f>IF(males!G21&gt;0,males!G21,"")</f>
        <v>9.5864212287831698</v>
      </c>
      <c r="Z4" s="118">
        <f>IF(males!G23&gt;0,males!G23,"")</f>
        <v>29.882859191967487</v>
      </c>
      <c r="AA4" s="118">
        <f>IF(males!G25&gt;0,males!G25,"")</f>
        <v>29.978484341381783</v>
      </c>
      <c r="AB4" s="118">
        <f>IF(males!G26&gt;0,males!G26,"")</f>
        <v>4.111881424814726</v>
      </c>
      <c r="AC4" s="118">
        <f>IF(males!G29&gt;0,males!G29,"")</f>
        <v>27.683480755438683</v>
      </c>
      <c r="AD4" s="118" t="str">
        <f>IF(males!G30&gt;0,males!G30,"")</f>
        <v/>
      </c>
      <c r="AE4" s="118">
        <f>IF(males!G33&gt;0,males!G33,"")</f>
        <v>28.32895051398518</v>
      </c>
      <c r="AF4" s="118" t="str">
        <f>IF(males!G34&gt;0,males!G34,"")</f>
        <v/>
      </c>
      <c r="AG4" s="118">
        <f>IF(males!G37&gt;0,males!G37,"")</f>
        <v>34.688022950035865</v>
      </c>
      <c r="AH4" s="118" t="str">
        <f>IF(males!G38&gt;0,males!G38,"")</f>
        <v/>
      </c>
    </row>
    <row r="5" spans="1:34" ht="14">
      <c r="A5" s="127" t="str">
        <f>'males_stats (μm)'!A$2</f>
        <v>Genus species</v>
      </c>
      <c r="B5" s="129" t="str">
        <f>'males_stats (μm)'!B$2</f>
        <v>Country.sample</v>
      </c>
      <c r="C5" s="101">
        <f>males!H1</f>
        <v>3</v>
      </c>
      <c r="D5" s="103">
        <f>IF(males!I3&gt;0,males!I3,"")</f>
        <v>506.06130444802949</v>
      </c>
      <c r="E5" s="118">
        <f>IF(males!I6&gt;0,males!I6,"")</f>
        <v>38.188522701083201</v>
      </c>
      <c r="F5" s="118">
        <f>IF(males!I7&gt;0,males!I7,"")</f>
        <v>18.230006914035492</v>
      </c>
      <c r="G5" s="118">
        <f>IF(males!I8&gt;0,males!I8,"")</f>
        <v>45.333026042867026</v>
      </c>
      <c r="H5" s="118">
        <f>IF(males!I9&gt;0,males!I9,"")</f>
        <v>10.094491818391333</v>
      </c>
      <c r="I5" s="118">
        <f>IF(males!I10&gt;0,males!I10,"")</f>
        <v>109.79488361373588</v>
      </c>
      <c r="J5" s="119">
        <f>IF(males!I14&gt;0,males!I14,"")</f>
        <v>78.359068909887071</v>
      </c>
      <c r="K5" s="118" t="e">
        <f>IF(males!#REF!&gt;0,males!#REF!,"")</f>
        <v>#REF!</v>
      </c>
      <c r="L5" s="118" t="e">
        <f>IF(males!#REF!&gt;0,males!#REF!,"")</f>
        <v>#REF!</v>
      </c>
      <c r="M5" s="118">
        <f>IF(males!I15&gt;0,males!I15,"")</f>
        <v>126.75731735422909</v>
      </c>
      <c r="N5" s="118" t="e">
        <f>IF(males!#REF!&gt;0,males!#REF!,"")</f>
        <v>#REF!</v>
      </c>
      <c r="O5" s="118">
        <f>IF(males!I16&gt;0,males!I16,"")</f>
        <v>44.756856418529615</v>
      </c>
      <c r="P5" s="118">
        <f>IF(males!I17&gt;0,males!I17,"")</f>
        <v>95.321502650380268</v>
      </c>
      <c r="Q5" s="118" t="e">
        <f>IF(males!#REF!&gt;0,males!#REF!,"")</f>
        <v>#REF!</v>
      </c>
      <c r="R5" s="118">
        <f>IF(males!I18&gt;0,males!I18,"")</f>
        <v>35.46900207421065</v>
      </c>
      <c r="S5" s="118">
        <f>IF(males!I19&gt;0,males!I19,"")</f>
        <v>118.87531689329339</v>
      </c>
      <c r="T5" s="118" t="e">
        <f>IF(males!#REF!&gt;0,males!#REF!,"")</f>
        <v>#REF!</v>
      </c>
      <c r="U5" s="118" t="e">
        <f>IF(males!#REF!&gt;0,males!#REF!,"")</f>
        <v>#REF!</v>
      </c>
      <c r="V5" s="118">
        <f>IF(males!I20&gt;0,males!I20,"")</f>
        <v>7.8589536759622032</v>
      </c>
      <c r="W5" s="118" t="e">
        <f>IF(males!#REF!&gt;0,males!#REF!,"")</f>
        <v>#REF!</v>
      </c>
      <c r="X5" s="118" t="e">
        <f>IF(males!#REF!&gt;0,males!#REF!,"")</f>
        <v>#REF!</v>
      </c>
      <c r="Y5" s="118">
        <f>IF(males!I21&gt;0,males!I21,"")</f>
        <v>10.255819313205809</v>
      </c>
      <c r="Z5" s="118">
        <f>IF(males!I23&gt;0,males!I23,"")</f>
        <v>35.999078128601056</v>
      </c>
      <c r="AA5" s="118">
        <f>IF(males!I25&gt;0,males!I25,"")</f>
        <v>26.52684950449412</v>
      </c>
      <c r="AB5" s="118">
        <f>IF(males!I26&gt;0,males!I26,"")</f>
        <v>3.8027195206268725</v>
      </c>
      <c r="AC5" s="118">
        <f>IF(males!I29&gt;0,males!I29,"")</f>
        <v>29.26941691634017</v>
      </c>
      <c r="AD5" s="118">
        <f>IF(males!I30&gt;0,males!I30,"")</f>
        <v>5.3699008988246133</v>
      </c>
      <c r="AE5" s="118">
        <f>IF(males!I33&gt;0,males!I33,"")</f>
        <v>27.218253053699009</v>
      </c>
      <c r="AF5" s="118">
        <f>IF(males!I34&gt;0,males!I34,"")</f>
        <v>4.6093569946992394</v>
      </c>
      <c r="AG5" s="118">
        <f>IF(males!I37&gt;0,males!I37,"")</f>
        <v>33.00299608204655</v>
      </c>
      <c r="AH5" s="118">
        <f>IF(males!I38&gt;0,males!I38,"")</f>
        <v>4.816778059460705</v>
      </c>
    </row>
    <row r="6" spans="1:34" ht="14">
      <c r="A6" s="127" t="str">
        <f>'males_stats (μm)'!A$2</f>
        <v>Genus species</v>
      </c>
      <c r="B6" s="129" t="str">
        <f>'males_stats (μm)'!B$2</f>
        <v>Country.sample</v>
      </c>
      <c r="C6" s="101">
        <f>males!J1</f>
        <v>4</v>
      </c>
      <c r="D6" s="103">
        <f>IF(males!K3&gt;0,males!K3,"")</f>
        <v>510.79023953436308</v>
      </c>
      <c r="E6" s="118">
        <f>IF(males!K6&gt;0,males!K6,"")</f>
        <v>40.65368256100291</v>
      </c>
      <c r="F6" s="118">
        <f>IF(males!K7&gt;0,males!K7,"")</f>
        <v>16.051040967092007</v>
      </c>
      <c r="G6" s="118">
        <f>IF(males!K8&gt;0,males!K8,"")</f>
        <v>44.951869263487794</v>
      </c>
      <c r="H6" s="118">
        <f>IF(males!K9&gt;0,males!K9,"")</f>
        <v>13.991493172151332</v>
      </c>
      <c r="I6" s="118">
        <f>IF(males!K10&gt;0,males!K10,"")</f>
        <v>92.836355495858513</v>
      </c>
      <c r="J6" s="119">
        <f>IF(males!K14&gt;0,males!K14,"")</f>
        <v>79.919408999328411</v>
      </c>
      <c r="K6" s="118" t="e">
        <f>IF(males!#REF!&gt;0,males!#REF!,"")</f>
        <v>#REF!</v>
      </c>
      <c r="L6" s="118" t="e">
        <f>IF(males!#REF!&gt;0,males!#REF!,"")</f>
        <v>#REF!</v>
      </c>
      <c r="M6" s="118">
        <f>IF(males!K15&gt;0,males!K15,"")</f>
        <v>117.41661070069398</v>
      </c>
      <c r="N6" s="118" t="e">
        <f>IF(males!#REF!&gt;0,males!#REF!,"")</f>
        <v>#REF!</v>
      </c>
      <c r="O6" s="118">
        <f>IF(males!K16&gt;0,males!K16,"")</f>
        <v>42.646071188717258</v>
      </c>
      <c r="P6" s="118" t="str">
        <f>IF(males!K17&gt;0,males!K17,"")</f>
        <v/>
      </c>
      <c r="Q6" s="118" t="e">
        <f>IF(males!#REF!&gt;0,males!#REF!,"")</f>
        <v>#REF!</v>
      </c>
      <c r="R6" s="118">
        <f>IF(males!K18&gt;0,males!K18,"")</f>
        <v>30.311170808148642</v>
      </c>
      <c r="S6" s="118">
        <f>IF(males!K19&gt;0,males!K19,"")</f>
        <v>123.48332214013877</v>
      </c>
      <c r="T6" s="118" t="e">
        <f>IF(males!#REF!&gt;0,males!#REF!,"")</f>
        <v>#REF!</v>
      </c>
      <c r="U6" s="118" t="e">
        <f>IF(males!#REF!&gt;0,males!#REF!,"")</f>
        <v>#REF!</v>
      </c>
      <c r="V6" s="118">
        <f>IF(males!K20&gt;0,males!K20,"")</f>
        <v>8.4172822923662398</v>
      </c>
      <c r="W6" s="118" t="e">
        <f>IF(males!#REF!&gt;0,males!#REF!,"")</f>
        <v>#REF!</v>
      </c>
      <c r="X6" s="118" t="e">
        <f>IF(males!#REF!&gt;0,males!#REF!,"")</f>
        <v>#REF!</v>
      </c>
      <c r="Y6" s="118">
        <f>IF(males!K21&gt;0,males!K21,"")</f>
        <v>8.4172822923662398</v>
      </c>
      <c r="Z6" s="118">
        <f>IF(males!K23&gt;0,males!K23,"")</f>
        <v>31.475263040071638</v>
      </c>
      <c r="AA6" s="118">
        <f>IF(males!K25&gt;0,males!K25,"")</f>
        <v>26.236847996418177</v>
      </c>
      <c r="AB6" s="118" t="str">
        <f>IF(males!K26&gt;0,males!K26,"")</f>
        <v/>
      </c>
      <c r="AC6" s="118">
        <f>IF(males!K29&gt;0,males!K29,"")</f>
        <v>23.684799641817776</v>
      </c>
      <c r="AD6" s="118">
        <f>IF(males!K30&gt;0,males!K30,"")</f>
        <v>4.701141705842848</v>
      </c>
      <c r="AE6" s="118">
        <f>IF(males!K33&gt;0,males!K33,"")</f>
        <v>25.117528542646074</v>
      </c>
      <c r="AF6" s="118">
        <f>IF(males!K34&gt;0,males!K34,"")</f>
        <v>4.477277815088426</v>
      </c>
      <c r="AG6" s="118">
        <f>IF(males!K37&gt;0,males!K37,"")</f>
        <v>30.199238862771434</v>
      </c>
      <c r="AH6" s="118">
        <f>IF(males!K38&gt;0,males!K38,"")</f>
        <v>5.0593239310499207</v>
      </c>
    </row>
    <row r="7" spans="1:34" ht="14">
      <c r="A7" s="127" t="str">
        <f>'males_stats (μm)'!A$2</f>
        <v>Genus species</v>
      </c>
      <c r="B7" s="129" t="str">
        <f>'males_stats (μm)'!B$2</f>
        <v>Country.sample</v>
      </c>
      <c r="C7" s="101">
        <f>males!L1</f>
        <v>5</v>
      </c>
      <c r="D7" s="103">
        <f>IF(males!M3&gt;0,males!M3,"")</f>
        <v>468.82551957467371</v>
      </c>
      <c r="E7" s="118">
        <f>IF(males!M6&gt;0,males!M6,"")</f>
        <v>42.41179313678105</v>
      </c>
      <c r="F7" s="118">
        <f>IF(males!M7&gt;0,males!M7,"")</f>
        <v>16.81971967133881</v>
      </c>
      <c r="G7" s="118">
        <f>IF(males!M8&gt;0,males!M8,"")</f>
        <v>47.365877235379408</v>
      </c>
      <c r="H7" s="118">
        <f>IF(males!M9&gt;0,males!M9,"")</f>
        <v>15.70807153214113</v>
      </c>
      <c r="I7" s="118">
        <f>IF(males!M10&gt;0,males!M10,"")</f>
        <v>106.37989366843885</v>
      </c>
      <c r="J7" s="119">
        <f>IF(males!M14&gt;0,males!M14,"")</f>
        <v>79.990333494441757</v>
      </c>
      <c r="K7" s="118" t="e">
        <f>IF(males!#REF!&gt;0,males!#REF!,"")</f>
        <v>#REF!</v>
      </c>
      <c r="L7" s="118" t="e">
        <f>IF(males!#REF!&gt;0,males!#REF!,"")</f>
        <v>#REF!</v>
      </c>
      <c r="M7" s="118">
        <f>IF(males!M15&gt;0,males!M15,"")</f>
        <v>130.81198646689222</v>
      </c>
      <c r="N7" s="118" t="e">
        <f>IF(males!#REF!&gt;0,males!#REF!,"")</f>
        <v>#REF!</v>
      </c>
      <c r="O7" s="118">
        <f>IF(males!M16&gt;0,males!M16,"")</f>
        <v>44.949250845819236</v>
      </c>
      <c r="P7" s="118">
        <f>IF(males!M17&gt;0,males!M17,"")</f>
        <v>105.72740454325759</v>
      </c>
      <c r="Q7" s="118" t="e">
        <f>IF(males!#REF!&gt;0,males!#REF!,"")</f>
        <v>#REF!</v>
      </c>
      <c r="R7" s="118">
        <f>IF(males!M18&gt;0,males!M18,"")</f>
        <v>35.210246495891731</v>
      </c>
      <c r="S7" s="118">
        <f>IF(males!M19&gt;0,males!M19,"")</f>
        <v>127.98453359110682</v>
      </c>
      <c r="T7" s="118" t="e">
        <f>IF(males!#REF!&gt;0,males!#REF!,"")</f>
        <v>#REF!</v>
      </c>
      <c r="U7" s="118" t="e">
        <f>IF(males!#REF!&gt;0,males!#REF!,"")</f>
        <v>#REF!</v>
      </c>
      <c r="V7" s="118">
        <f>IF(males!M20&gt;0,males!M20,"")</f>
        <v>8.4823586273562093</v>
      </c>
      <c r="W7" s="118" t="e">
        <f>IF(males!#REF!&gt;0,males!#REF!,"")</f>
        <v>#REF!</v>
      </c>
      <c r="X7" s="118" t="e">
        <f>IF(males!#REF!&gt;0,males!#REF!,"")</f>
        <v>#REF!</v>
      </c>
      <c r="Y7" s="118">
        <f>IF(males!M21&gt;0,males!M21,"")</f>
        <v>10.584823586273561</v>
      </c>
      <c r="Z7" s="118">
        <f>IF(males!M23&gt;0,males!M23,"")</f>
        <v>29.990333494441757</v>
      </c>
      <c r="AA7" s="118">
        <f>IF(males!M25&gt;0,males!M25,"")</f>
        <v>29.241179313678099</v>
      </c>
      <c r="AB7" s="118">
        <f>IF(males!M26&gt;0,males!M26,"")</f>
        <v>3.1899468342194295</v>
      </c>
      <c r="AC7" s="118">
        <f>IF(males!M29&gt;0,males!M29,"")</f>
        <v>28.709521507974866</v>
      </c>
      <c r="AD7" s="118">
        <f>IF(males!M30&gt;0,males!M30,"")</f>
        <v>4.5674238762687285</v>
      </c>
      <c r="AE7" s="118">
        <f>IF(males!M33&gt;0,males!M33,"")</f>
        <v>28.226196230062829</v>
      </c>
      <c r="AF7" s="118">
        <f>IF(males!M34&gt;0,males!M34,"")</f>
        <v>4.0599323344610916</v>
      </c>
      <c r="AG7" s="118">
        <f>IF(males!M37&gt;0,males!M37,"")</f>
        <v>30.401159980666986</v>
      </c>
      <c r="AH7" s="118" t="str">
        <f>IF(males!M38&gt;0,males!M38,"")</f>
        <v/>
      </c>
    </row>
    <row r="8" spans="1:34" ht="14">
      <c r="A8" s="127" t="str">
        <f>'males_stats (μm)'!A$2</f>
        <v>Genus species</v>
      </c>
      <c r="B8" s="129" t="str">
        <f>'males_stats (μm)'!B$2</f>
        <v>Country.sample</v>
      </c>
      <c r="C8" s="101">
        <f>males!N1</f>
        <v>6</v>
      </c>
      <c r="D8" s="103">
        <f>IF(males!O3&gt;0,males!O3,"")</f>
        <v>501.45511528990374</v>
      </c>
      <c r="E8" s="118">
        <f>IF(males!O6&gt;0,males!O6,"")</f>
        <v>41.056637564360862</v>
      </c>
      <c r="F8" s="118">
        <f>IF(males!O7&gt;0,males!O7,"")</f>
        <v>17.909111260353704</v>
      </c>
      <c r="G8" s="118">
        <f>IF(males!O8&gt;0,males!O8,"")</f>
        <v>48.153122901276021</v>
      </c>
      <c r="H8" s="118">
        <f>IF(males!O9&gt;0,males!O9,"")</f>
        <v>12.469218715021267</v>
      </c>
      <c r="I8" s="118">
        <f>IF(males!O10&gt;0,males!O10,"")</f>
        <v>101.47750167897918</v>
      </c>
      <c r="J8" s="119">
        <f>IF(males!O14&gt;0,males!O14,"")</f>
        <v>90.866353257219615</v>
      </c>
      <c r="K8" s="118" t="e">
        <f>IF(males!#REF!&gt;0,males!#REF!,"")</f>
        <v>#REF!</v>
      </c>
      <c r="L8" s="118" t="e">
        <f>IF(males!#REF!&gt;0,males!#REF!,"")</f>
        <v>#REF!</v>
      </c>
      <c r="M8" s="118">
        <f>IF(males!O15&gt;0,males!O15,"")</f>
        <v>124.22207297962839</v>
      </c>
      <c r="N8" s="118" t="e">
        <f>IF(males!#REF!&gt;0,males!#REF!,"")</f>
        <v>#REF!</v>
      </c>
      <c r="O8" s="118">
        <f>IF(males!O16&gt;0,males!O16,"")</f>
        <v>50.660398477725543</v>
      </c>
      <c r="P8" s="118">
        <f>IF(males!O17&gt;0,males!O17,"")</f>
        <v>110.56637564360867</v>
      </c>
      <c r="Q8" s="118" t="e">
        <f>IF(males!#REF!&gt;0,males!#REF!,"")</f>
        <v>#REF!</v>
      </c>
      <c r="R8" s="118">
        <f>IF(males!O18&gt;0,males!O18,"")</f>
        <v>40.899932840832768</v>
      </c>
      <c r="S8" s="118">
        <f>IF(males!O19&gt;0,males!O19,"")</f>
        <v>145.89209760465636</v>
      </c>
      <c r="T8" s="118" t="e">
        <f>IF(males!#REF!&gt;0,males!#REF!,"")</f>
        <v>#REF!</v>
      </c>
      <c r="U8" s="118" t="e">
        <f>IF(males!#REF!&gt;0,males!#REF!,"")</f>
        <v>#REF!</v>
      </c>
      <c r="V8" s="118">
        <f>IF(males!O20&gt;0,males!O20,"")</f>
        <v>7.4994403402731145</v>
      </c>
      <c r="W8" s="118" t="e">
        <f>IF(males!#REF!&gt;0,males!#REF!,"")</f>
        <v>#REF!</v>
      </c>
      <c r="X8" s="118" t="e">
        <f>IF(males!#REF!&gt;0,males!#REF!,"")</f>
        <v>#REF!</v>
      </c>
      <c r="Y8" s="118">
        <f>IF(males!O21&gt;0,males!O21,"")</f>
        <v>8.8650100738750837</v>
      </c>
      <c r="Z8" s="118">
        <f>IF(males!O23&gt;0,males!O23,"")</f>
        <v>31.340944705618984</v>
      </c>
      <c r="AA8" s="118">
        <f>IF(males!O25&gt;0,males!O25,"")</f>
        <v>28.296395791358854</v>
      </c>
      <c r="AB8" s="118" t="str">
        <f>IF(males!O26&gt;0,males!O26,"")</f>
        <v/>
      </c>
      <c r="AC8" s="118">
        <f>IF(males!O29&gt;0,males!O29,"")</f>
        <v>26.192075218267291</v>
      </c>
      <c r="AD8" s="118" t="str">
        <f>IF(males!O30&gt;0,males!O30,"")</f>
        <v/>
      </c>
      <c r="AE8" s="118">
        <f>IF(males!O33&gt;0,males!O33,"")</f>
        <v>26.639802999776137</v>
      </c>
      <c r="AF8" s="118" t="str">
        <f>IF(males!O34&gt;0,males!O34,"")</f>
        <v/>
      </c>
      <c r="AG8" s="118">
        <f>IF(males!O37&gt;0,males!O37,"")</f>
        <v>30.758898589657484</v>
      </c>
      <c r="AH8" s="118" t="str">
        <f>IF(males!O38&gt;0,males!O38,"")</f>
        <v/>
      </c>
    </row>
    <row r="9" spans="1:34" ht="14">
      <c r="A9" s="127" t="str">
        <f>'males_stats (μm)'!A$2</f>
        <v>Genus species</v>
      </c>
      <c r="B9" s="129" t="str">
        <f>'males_stats (μm)'!B$2</f>
        <v>Country.sample</v>
      </c>
      <c r="C9" s="101">
        <f>males!P1</f>
        <v>7</v>
      </c>
      <c r="D9" s="103">
        <f>IF(males!Q3&gt;0,males!Q3,"")</f>
        <v>521.19627018421647</v>
      </c>
      <c r="E9" s="118">
        <f>IF(males!Q6&gt;0,males!Q6,"")</f>
        <v>38.662724584944279</v>
      </c>
      <c r="F9" s="118">
        <f>IF(males!Q7&gt;0,males!Q7,"")</f>
        <v>15.897202638162383</v>
      </c>
      <c r="G9" s="118">
        <f>IF(males!Q8&gt;0,males!Q8,"")</f>
        <v>46.031385035251304</v>
      </c>
      <c r="H9" s="118">
        <f>IF(males!Q9&gt;0,males!Q9,"")</f>
        <v>13.759381396406642</v>
      </c>
      <c r="I9" s="118">
        <f>IF(males!Q10&gt;0,males!Q10,"")</f>
        <v>113.85035251307711</v>
      </c>
      <c r="J9" s="119">
        <f>IF(males!Q14&gt;0,males!Q14,"")</f>
        <v>87.559699795314998</v>
      </c>
      <c r="K9" s="118" t="e">
        <f>IF(males!#REF!&gt;0,males!#REF!,"")</f>
        <v>#REF!</v>
      </c>
      <c r="L9" s="118" t="e">
        <f>IF(males!#REF!&gt;0,males!#REF!,"")</f>
        <v>#REF!</v>
      </c>
      <c r="M9" s="118">
        <f>IF(males!Q15&gt;0,males!Q15,"")</f>
        <v>135.43324994314304</v>
      </c>
      <c r="N9" s="118" t="e">
        <f>IF(males!#REF!&gt;0,males!#REF!,"")</f>
        <v>#REF!</v>
      </c>
      <c r="O9" s="118">
        <f>IF(males!Q16&gt;0,males!Q16,"")</f>
        <v>39.458721855810786</v>
      </c>
      <c r="P9" s="118">
        <f>IF(males!Q17&gt;0,males!Q17,"")</f>
        <v>89.219922674550816</v>
      </c>
      <c r="Q9" s="118" t="e">
        <f>IF(males!#REF!&gt;0,males!#REF!,"")</f>
        <v>#REF!</v>
      </c>
      <c r="R9" s="118">
        <f>IF(males!Q18&gt;0,males!Q18,"")</f>
        <v>32.067318626336139</v>
      </c>
      <c r="S9" s="118">
        <f>IF(males!Q19&gt;0,males!Q19,"")</f>
        <v>133.6138276097339</v>
      </c>
      <c r="T9" s="118" t="e">
        <f>IF(males!#REF!&gt;0,males!#REF!,"")</f>
        <v>#REF!</v>
      </c>
      <c r="U9" s="118" t="e">
        <f>IF(males!#REF!&gt;0,males!#REF!,"")</f>
        <v>#REF!</v>
      </c>
      <c r="V9" s="118">
        <f>IF(males!Q20&gt;0,males!Q20,"")</f>
        <v>8.187400500341143</v>
      </c>
      <c r="W9" s="118" t="e">
        <f>IF(males!#REF!&gt;0,males!#REF!,"")</f>
        <v>#REF!</v>
      </c>
      <c r="X9" s="118" t="e">
        <f>IF(males!#REF!&gt;0,males!#REF!,"")</f>
        <v>#REF!</v>
      </c>
      <c r="Y9" s="118">
        <f>IF(males!Q21&gt;0,males!Q21,"")</f>
        <v>9.3700250170570847</v>
      </c>
      <c r="Z9" s="118">
        <f>IF(males!Q23&gt;0,males!Q23,"")</f>
        <v>28.769615647032072</v>
      </c>
      <c r="AA9" s="118">
        <f>IF(males!Q25&gt;0,males!Q25,"")</f>
        <v>30.90743688878781</v>
      </c>
      <c r="AB9" s="118">
        <f>IF(males!Q26&gt;0,males!Q26,"")</f>
        <v>4.3666136001819424</v>
      </c>
      <c r="AC9" s="118">
        <f>IF(males!Q29&gt;0,males!Q29,"")</f>
        <v>27.132135546963838</v>
      </c>
      <c r="AD9" s="118">
        <f>IF(males!Q30&gt;0,males!Q30,"")</f>
        <v>4.0937002501705715</v>
      </c>
      <c r="AE9" s="118">
        <f>IF(males!Q33&gt;0,males!Q33,"")</f>
        <v>29.292699567887198</v>
      </c>
      <c r="AF9" s="118">
        <f>IF(males!Q34&gt;0,males!Q34,"")</f>
        <v>3.8662724584944281</v>
      </c>
      <c r="AG9" s="118">
        <f>IF(males!Q37&gt;0,males!Q37,"")</f>
        <v>35.706163293154425</v>
      </c>
      <c r="AH9" s="118" t="str">
        <f>IF(males!Q38&gt;0,males!Q38,"")</f>
        <v/>
      </c>
    </row>
    <row r="10" spans="1:34" ht="14">
      <c r="A10" s="127" t="str">
        <f>'males_stats (μm)'!A$2</f>
        <v>Genus species</v>
      </c>
      <c r="B10" s="129" t="str">
        <f>'males_stats (μm)'!B$2</f>
        <v>Country.sample</v>
      </c>
      <c r="C10" s="101">
        <f>males!R1</f>
        <v>8</v>
      </c>
      <c r="D10" s="103">
        <f>IF(males!S3&gt;0,males!S3,"")</f>
        <v>536.05769230769226</v>
      </c>
      <c r="E10" s="118">
        <f>IF(males!S6&gt;0,males!S6,"")</f>
        <v>44.951923076923073</v>
      </c>
      <c r="F10" s="118">
        <f>IF(males!S7&gt;0,males!S7,"")</f>
        <v>18.509615384615387</v>
      </c>
      <c r="G10" s="118">
        <f>IF(males!S8&gt;0,males!S8,"")</f>
        <v>51.923076923076927</v>
      </c>
      <c r="H10" s="118">
        <f>IF(males!S9&gt;0,males!S9,"")</f>
        <v>13.413461538461538</v>
      </c>
      <c r="I10" s="118">
        <f>IF(males!S10&gt;0,males!S10,"")</f>
        <v>120.5528846153846</v>
      </c>
      <c r="J10" s="119">
        <f>IF(males!S14&gt;0,males!S14,"")</f>
        <v>94.495192307692307</v>
      </c>
      <c r="K10" s="118" t="e">
        <f>IF(males!#REF!&gt;0,males!#REF!,"")</f>
        <v>#REF!</v>
      </c>
      <c r="L10" s="118" t="e">
        <f>IF(males!#REF!&gt;0,males!#REF!,"")</f>
        <v>#REF!</v>
      </c>
      <c r="M10" s="118">
        <f>IF(males!S15&gt;0,males!S15,"")</f>
        <v>149.03846153846155</v>
      </c>
      <c r="N10" s="118" t="e">
        <f>IF(males!#REF!&gt;0,males!#REF!,"")</f>
        <v>#REF!</v>
      </c>
      <c r="O10" s="118">
        <f>IF(males!S16&gt;0,males!S16,"")</f>
        <v>49.71153846153846</v>
      </c>
      <c r="P10" s="118">
        <f>IF(males!S17&gt;0,males!S17,"")</f>
        <v>104.20673076923077</v>
      </c>
      <c r="Q10" s="118" t="e">
        <f>IF(males!#REF!&gt;0,males!#REF!,"")</f>
        <v>#REF!</v>
      </c>
      <c r="R10" s="118" t="str">
        <f>IF(males!S18&gt;0,males!S18,"")</f>
        <v/>
      </c>
      <c r="S10" s="118" t="str">
        <f>IF(males!S19&gt;0,males!S19,"")</f>
        <v/>
      </c>
      <c r="T10" s="118" t="e">
        <f>IF(males!#REF!&gt;0,males!#REF!,"")</f>
        <v>#REF!</v>
      </c>
      <c r="U10" s="118" t="e">
        <f>IF(males!#REF!&gt;0,males!#REF!,"")</f>
        <v>#REF!</v>
      </c>
      <c r="V10" s="118">
        <f>IF(males!S20&gt;0,males!S20,"")</f>
        <v>8.75</v>
      </c>
      <c r="W10" s="118" t="e">
        <f>IF(males!#REF!&gt;0,males!#REF!,"")</f>
        <v>#REF!</v>
      </c>
      <c r="X10" s="118" t="e">
        <f>IF(males!#REF!&gt;0,males!#REF!,"")</f>
        <v>#REF!</v>
      </c>
      <c r="Y10" s="118">
        <f>IF(males!S21&gt;0,males!S21,"")</f>
        <v>8.8461538461538467</v>
      </c>
      <c r="Z10" s="118">
        <f>IF(males!S23&gt;0,males!S23,"")</f>
        <v>31.97115384615385</v>
      </c>
      <c r="AA10" s="118">
        <f>IF(males!S25&gt;0,males!S25,"")</f>
        <v>31.25</v>
      </c>
      <c r="AB10" s="118" t="str">
        <f>IF(males!S26&gt;0,males!S26,"")</f>
        <v/>
      </c>
      <c r="AC10" s="118">
        <f>IF(males!S29&gt;0,males!S29,"")</f>
        <v>29.807692307692307</v>
      </c>
      <c r="AD10" s="118" t="str">
        <f>IF(males!S30&gt;0,males!S30,"")</f>
        <v/>
      </c>
      <c r="AE10" s="118">
        <f>IF(males!S33&gt;0,males!S33,"")</f>
        <v>29.08653846153846</v>
      </c>
      <c r="AF10" s="118" t="str">
        <f>IF(males!S34&gt;0,males!S34,"")</f>
        <v/>
      </c>
      <c r="AG10" s="118">
        <f>IF(males!S37&gt;0,males!S37,"")</f>
        <v>32.45192307692308</v>
      </c>
      <c r="AH10" s="118">
        <f>IF(males!S38&gt;0,males!S38,"")</f>
        <v>4.3269230769230766</v>
      </c>
    </row>
    <row r="11" spans="1:34" ht="14">
      <c r="A11" s="127" t="str">
        <f>'males_stats (μm)'!A$2</f>
        <v>Genus species</v>
      </c>
      <c r="B11" s="129" t="str">
        <f>'males_stats (μm)'!B$2</f>
        <v>Country.sample</v>
      </c>
      <c r="C11" s="101">
        <f>males!T1</f>
        <v>9</v>
      </c>
      <c r="D11" s="103">
        <f>IF(males!U3&gt;0,males!U3,"")</f>
        <v>494.93813273340834</v>
      </c>
      <c r="E11" s="118">
        <f>IF(males!U6&gt;0,males!U6,"")</f>
        <v>42.11473565804274</v>
      </c>
      <c r="F11" s="118">
        <f>IF(males!U7&gt;0,males!U7,"")</f>
        <v>17.547806524184477</v>
      </c>
      <c r="G11" s="118">
        <f>IF(males!U8&gt;0,males!U8,"")</f>
        <v>48.368953880764906</v>
      </c>
      <c r="H11" s="118">
        <f>IF(males!U9&gt;0,males!U9,"")</f>
        <v>11.923509561304837</v>
      </c>
      <c r="I11" s="118">
        <f>IF(males!U10&gt;0,males!U10,"")</f>
        <v>112.71091113610798</v>
      </c>
      <c r="J11" s="119">
        <f>IF(males!U14&gt;0,males!U14,"")</f>
        <v>92.913385826771645</v>
      </c>
      <c r="K11" s="118" t="e">
        <f>IF(males!#REF!&gt;0,males!#REF!,"")</f>
        <v>#REF!</v>
      </c>
      <c r="L11" s="118" t="e">
        <f>IF(males!#REF!&gt;0,males!#REF!,"")</f>
        <v>#REF!</v>
      </c>
      <c r="M11" s="118">
        <f>IF(males!U15&gt;0,males!U15,"")</f>
        <v>125.44431946006749</v>
      </c>
      <c r="N11" s="118" t="e">
        <f>IF(males!#REF!&gt;0,males!#REF!,"")</f>
        <v>#REF!</v>
      </c>
      <c r="O11" s="118">
        <f>IF(males!U16&gt;0,males!U16,"")</f>
        <v>44.76940382452193</v>
      </c>
      <c r="P11" s="118">
        <f>IF(males!U17&gt;0,males!U17,"")</f>
        <v>110.6861642294713</v>
      </c>
      <c r="Q11" s="118" t="e">
        <f>IF(males!#REF!&gt;0,males!#REF!,"")</f>
        <v>#REF!</v>
      </c>
      <c r="R11" s="118">
        <f>IF(males!U18&gt;0,males!U18,"")</f>
        <v>43.194600674915627</v>
      </c>
      <c r="S11" s="118">
        <f>IF(males!U19&gt;0,males!U19,"")</f>
        <v>149.20134983127107</v>
      </c>
      <c r="T11" s="118" t="e">
        <f>IF(males!#REF!&gt;0,males!#REF!,"")</f>
        <v>#REF!</v>
      </c>
      <c r="U11" s="118" t="e">
        <f>IF(males!#REF!&gt;0,males!#REF!,"")</f>
        <v>#REF!</v>
      </c>
      <c r="V11" s="118">
        <f>IF(males!U20&gt;0,males!U20,"")</f>
        <v>6.9291338582677167</v>
      </c>
      <c r="W11" s="118" t="e">
        <f>IF(males!#REF!&gt;0,males!#REF!,"")</f>
        <v>#REF!</v>
      </c>
      <c r="X11" s="118" t="e">
        <f>IF(males!#REF!&gt;0,males!#REF!,"")</f>
        <v>#REF!</v>
      </c>
      <c r="Y11" s="118">
        <f>IF(males!U21&gt;0,males!U21,"")</f>
        <v>8.9988751406074243</v>
      </c>
      <c r="Z11" s="118">
        <f>IF(males!U23&gt;0,males!U23,"")</f>
        <v>26.996625421822269</v>
      </c>
      <c r="AA11" s="118">
        <f>IF(males!U25&gt;0,males!U25,"")</f>
        <v>28.346456692913385</v>
      </c>
      <c r="AB11" s="118">
        <f>IF(males!U26&gt;0,males!U26,"")</f>
        <v>4.0494938132733411</v>
      </c>
      <c r="AC11" s="118">
        <f>IF(males!U29&gt;0,males!U29,"")</f>
        <v>27.221597300337457</v>
      </c>
      <c r="AD11" s="118" t="str">
        <f>IF(males!U30&gt;0,males!U30,"")</f>
        <v/>
      </c>
      <c r="AE11" s="118">
        <f>IF(males!U33&gt;0,males!U33,"")</f>
        <v>27.446569178852641</v>
      </c>
      <c r="AF11" s="118" t="str">
        <f>IF(males!U34&gt;0,males!U34,"")</f>
        <v/>
      </c>
      <c r="AG11" s="118">
        <f>IF(males!U37&gt;0,males!U37,"")</f>
        <v>32.170978627671545</v>
      </c>
      <c r="AH11" s="118" t="str">
        <f>IF(males!U38&gt;0,males!U38,"")</f>
        <v/>
      </c>
    </row>
    <row r="12" spans="1:34" ht="14">
      <c r="A12" s="127" t="str">
        <f>'males_stats (μm)'!A$2</f>
        <v>Genus species</v>
      </c>
      <c r="B12" s="129" t="str">
        <f>'males_stats (μm)'!B$2</f>
        <v>Country.sample</v>
      </c>
      <c r="C12" s="101">
        <f>males!V1</f>
        <v>10</v>
      </c>
      <c r="D12" s="103">
        <f>IF(males!W3&gt;0,males!W3,"")</f>
        <v>488.26291079812199</v>
      </c>
      <c r="E12" s="118">
        <f>IF(males!W6&gt;0,males!W6,"")</f>
        <v>42.206572769953048</v>
      </c>
      <c r="F12" s="118">
        <f>IF(males!W7&gt;0,males!W7,"")</f>
        <v>15.727699530516432</v>
      </c>
      <c r="G12" s="118" t="str">
        <f>IF(males!W8&gt;0,males!W8,"")</f>
        <v/>
      </c>
      <c r="H12" s="118">
        <f>IF(males!W9&gt;0,males!W9,"")</f>
        <v>12.018779342723004</v>
      </c>
      <c r="I12" s="118">
        <f>IF(males!W10&gt;0,males!W10,"")</f>
        <v>106.29107981220658</v>
      </c>
      <c r="J12" s="119">
        <f>IF(males!W14&gt;0,males!W14,"")</f>
        <v>45.305164319248824</v>
      </c>
      <c r="K12" s="118" t="e">
        <f>IF(males!#REF!&gt;0,males!#REF!,"")</f>
        <v>#REF!</v>
      </c>
      <c r="L12" s="118" t="e">
        <f>IF(males!#REF!&gt;0,males!#REF!,"")</f>
        <v>#REF!</v>
      </c>
      <c r="M12" s="118">
        <f>IF(males!W15&gt;0,males!W15,"")</f>
        <v>133.89671361502346</v>
      </c>
      <c r="N12" s="118" t="e">
        <f>IF(males!#REF!&gt;0,males!#REF!,"")</f>
        <v>#REF!</v>
      </c>
      <c r="O12" s="118">
        <f>IF(males!W16&gt;0,males!W16,"")</f>
        <v>48.427230046948353</v>
      </c>
      <c r="P12" s="118">
        <f>IF(males!W17&gt;0,males!W17,"")</f>
        <v>91.549295774647888</v>
      </c>
      <c r="Q12" s="118" t="e">
        <f>IF(males!#REF!&gt;0,males!#REF!,"")</f>
        <v>#REF!</v>
      </c>
      <c r="R12" s="118">
        <f>IF(males!W18&gt;0,males!W18,"")</f>
        <v>34.55399061032864</v>
      </c>
      <c r="S12" s="118" t="str">
        <f>IF(males!W19&gt;0,males!W19,"")</f>
        <v/>
      </c>
      <c r="T12" s="118" t="e">
        <f>IF(males!#REF!&gt;0,males!#REF!,"")</f>
        <v>#REF!</v>
      </c>
      <c r="U12" s="118" t="e">
        <f>IF(males!#REF!&gt;0,males!#REF!,"")</f>
        <v>#REF!</v>
      </c>
      <c r="V12" s="118" t="str">
        <f>IF(males!W20&gt;0,males!W20,"")</f>
        <v/>
      </c>
      <c r="W12" s="118" t="e">
        <f>IF(males!#REF!&gt;0,males!#REF!,"")</f>
        <v>#REF!</v>
      </c>
      <c r="X12" s="118" t="e">
        <f>IF(males!#REF!&gt;0,males!#REF!,"")</f>
        <v>#REF!</v>
      </c>
      <c r="Y12" s="118" t="str">
        <f>IF(males!W21&gt;0,males!W21,"")</f>
        <v/>
      </c>
      <c r="Z12" s="118" t="str">
        <f>IF(males!W23&gt;0,males!W23,"")</f>
        <v/>
      </c>
      <c r="AA12" s="118">
        <f>IF(males!W25&gt;0,males!W25,"")</f>
        <v>26.995305164319248</v>
      </c>
      <c r="AB12" s="118" t="str">
        <f>IF(males!W26&gt;0,males!W26,"")</f>
        <v/>
      </c>
      <c r="AC12" s="118" t="str">
        <f>IF(males!W29&gt;0,males!W29,"")</f>
        <v/>
      </c>
      <c r="AD12" s="118" t="str">
        <f>IF(males!W30&gt;0,males!W30,"")</f>
        <v/>
      </c>
      <c r="AE12" s="118" t="str">
        <f>IF(males!W33&gt;0,males!W33,"")</f>
        <v/>
      </c>
      <c r="AF12" s="118" t="str">
        <f>IF(males!W34&gt;0,males!W34,"")</f>
        <v/>
      </c>
      <c r="AG12" s="118">
        <f>IF(males!W37&gt;0,males!W37,"")</f>
        <v>32.159624413145536</v>
      </c>
      <c r="AH12" s="118" t="str">
        <f>IF(males!W38&gt;0,males!W38,"")</f>
        <v/>
      </c>
    </row>
    <row r="13" spans="1:34" ht="14">
      <c r="A13" s="127" t="str">
        <f>'males_stats (μm)'!A$2</f>
        <v>Genus species</v>
      </c>
      <c r="B13" s="129" t="str">
        <f>'males_stats (μm)'!B$2</f>
        <v>Country.sample</v>
      </c>
      <c r="C13" s="101">
        <f>males!X1</f>
        <v>11</v>
      </c>
      <c r="D13" s="103">
        <f>IF(males!Y3&gt;0,males!Y3,"")</f>
        <v>505.44662309368198</v>
      </c>
      <c r="E13" s="118">
        <f>IF(males!Y6&gt;0,males!Y6,"")</f>
        <v>43.790849673202622</v>
      </c>
      <c r="F13" s="118">
        <f>IF(males!Y7&gt;0,males!Y7,"")</f>
        <v>15.904139433551197</v>
      </c>
      <c r="G13" s="118">
        <f>IF(males!Y8&gt;0,males!Y8,"")</f>
        <v>47.668845315904143</v>
      </c>
      <c r="H13" s="118">
        <f>IF(males!Y9&gt;0,males!Y9,"")</f>
        <v>13.289760348583879</v>
      </c>
      <c r="I13" s="118">
        <f>IF(males!Y10&gt;0,males!Y10,"")</f>
        <v>110.13071895424835</v>
      </c>
      <c r="J13" s="119">
        <f>IF(males!Y14&gt;0,males!Y14,"")</f>
        <v>62.091503267973856</v>
      </c>
      <c r="K13" s="118" t="e">
        <f>IF(males!#REF!&gt;0,males!#REF!,"")</f>
        <v>#REF!</v>
      </c>
      <c r="L13" s="118" t="e">
        <f>IF(males!#REF!&gt;0,males!#REF!,"")</f>
        <v>#REF!</v>
      </c>
      <c r="M13" s="118">
        <f>IF(males!Y15&gt;0,males!Y15,"")</f>
        <v>130.239651416122</v>
      </c>
      <c r="N13" s="118" t="e">
        <f>IF(males!#REF!&gt;0,males!#REF!,"")</f>
        <v>#REF!</v>
      </c>
      <c r="O13" s="118">
        <f>IF(males!Y16&gt;0,males!Y16,"")</f>
        <v>53.943355119825711</v>
      </c>
      <c r="P13" s="118">
        <f>IF(males!Y17&gt;0,males!Y17,"")</f>
        <v>105.03267973856209</v>
      </c>
      <c r="Q13" s="118" t="e">
        <f>IF(males!#REF!&gt;0,males!#REF!,"")</f>
        <v>#REF!</v>
      </c>
      <c r="R13" s="118">
        <f>IF(males!Y18&gt;0,males!Y18,"")</f>
        <v>38.104575163398692</v>
      </c>
      <c r="S13" s="118">
        <f>IF(males!Y19&gt;0,males!Y19,"")</f>
        <v>136.38344226579522</v>
      </c>
      <c r="T13" s="118" t="e">
        <f>IF(males!#REF!&gt;0,males!#REF!,"")</f>
        <v>#REF!</v>
      </c>
      <c r="U13" s="118" t="e">
        <f>IF(males!#REF!&gt;0,males!#REF!,"")</f>
        <v>#REF!</v>
      </c>
      <c r="V13" s="118">
        <f>IF(males!Y20&gt;0,males!Y20,"")</f>
        <v>9.6078431372549034</v>
      </c>
      <c r="W13" s="118" t="e">
        <f>IF(males!#REF!&gt;0,males!#REF!,"")</f>
        <v>#REF!</v>
      </c>
      <c r="X13" s="118" t="e">
        <f>IF(males!#REF!&gt;0,males!#REF!,"")</f>
        <v>#REF!</v>
      </c>
      <c r="Y13" s="118">
        <f>IF(males!Y21&gt;0,males!Y21,"")</f>
        <v>9.3681917211328969</v>
      </c>
      <c r="Z13" s="118">
        <f>IF(males!Y23&gt;0,males!Y23,"")</f>
        <v>28.77995642701525</v>
      </c>
      <c r="AA13" s="118">
        <f>IF(males!Y25&gt;0,males!Y25,"")</f>
        <v>28.104575163398692</v>
      </c>
      <c r="AB13" s="118">
        <f>IF(males!Y26&gt;0,males!Y26,"")</f>
        <v>4.7930283224400876</v>
      </c>
      <c r="AC13" s="118">
        <f>IF(males!Y29&gt;0,males!Y29,"")</f>
        <v>27.450980392156865</v>
      </c>
      <c r="AD13" s="118">
        <f>IF(males!Y30&gt;0,males!Y30,"")</f>
        <v>4.3137254901960782</v>
      </c>
      <c r="AE13" s="118">
        <f>IF(males!Y33&gt;0,males!Y33,"")</f>
        <v>27.233115468409586</v>
      </c>
      <c r="AF13" s="118">
        <f>IF(males!Y34&gt;0,males!Y34,"")</f>
        <v>4.3572984749455337</v>
      </c>
      <c r="AG13" s="118">
        <f>IF(males!Y37&gt;0,males!Y37,"")</f>
        <v>32.679738562091501</v>
      </c>
      <c r="AH13" s="118" t="str">
        <f>IF(males!Y38&gt;0,males!Y38,"")</f>
        <v/>
      </c>
    </row>
    <row r="14" spans="1:34" ht="14">
      <c r="A14" s="127" t="str">
        <f>'males_stats (μm)'!A$2</f>
        <v>Genus species</v>
      </c>
      <c r="B14" s="129" t="str">
        <f>'males_stats (μm)'!B$2</f>
        <v>Country.sample</v>
      </c>
      <c r="C14" s="101">
        <f>males!Z1</f>
        <v>12</v>
      </c>
      <c r="D14" s="103">
        <f>IF(males!AA3&gt;0,males!AA3,"")</f>
        <v>508.15850815850814</v>
      </c>
      <c r="E14" s="118">
        <f>IF(males!AA6&gt;0,males!AA6,"")</f>
        <v>41.491841491841498</v>
      </c>
      <c r="F14" s="118">
        <f>IF(males!AA7&gt;0,males!AA7,"")</f>
        <v>17.249417249417252</v>
      </c>
      <c r="G14" s="118">
        <f>IF(males!AA8&gt;0,males!AA8,"")</f>
        <v>43.892773892773889</v>
      </c>
      <c r="H14" s="118">
        <f>IF(males!AA9&gt;0,males!AA9,"")</f>
        <v>12.657342657342657</v>
      </c>
      <c r="I14" s="118">
        <f>IF(males!AA10&gt;0,males!AA10,"")</f>
        <v>93.776223776223773</v>
      </c>
      <c r="J14" s="119">
        <f>IF(males!AA14&gt;0,males!AA14,"")</f>
        <v>71.188811188811187</v>
      </c>
      <c r="K14" s="118" t="e">
        <f>IF(males!#REF!&gt;0,males!#REF!,"")</f>
        <v>#REF!</v>
      </c>
      <c r="L14" s="118" t="e">
        <f>IF(males!#REF!&gt;0,males!#REF!,"")</f>
        <v>#REF!</v>
      </c>
      <c r="M14" s="118">
        <f>IF(males!AA15&gt;0,males!AA15,"")</f>
        <v>121.84149184149184</v>
      </c>
      <c r="N14" s="118" t="e">
        <f>IF(males!#REF!&gt;0,males!#REF!,"")</f>
        <v>#REF!</v>
      </c>
      <c r="O14" s="118">
        <f>IF(males!AA16&gt;0,males!AA16,"")</f>
        <v>48.46153846153846</v>
      </c>
      <c r="P14" s="118">
        <f>IF(males!AA17&gt;0,males!AA17,"")</f>
        <v>83.91608391608392</v>
      </c>
      <c r="Q14" s="118" t="e">
        <f>IF(males!#REF!&gt;0,males!#REF!,"")</f>
        <v>#REF!</v>
      </c>
      <c r="R14" s="118">
        <f>IF(males!AA18&gt;0,males!AA18,"")</f>
        <v>34.358974358974358</v>
      </c>
      <c r="S14" s="118">
        <f>IF(males!AA19&gt;0,males!AA19,"")</f>
        <v>149.18414918414919</v>
      </c>
      <c r="T14" s="118" t="e">
        <f>IF(males!#REF!&gt;0,males!#REF!,"")</f>
        <v>#REF!</v>
      </c>
      <c r="U14" s="118" t="e">
        <f>IF(males!#REF!&gt;0,males!#REF!,"")</f>
        <v>#REF!</v>
      </c>
      <c r="V14" s="118">
        <f>IF(males!AA20&gt;0,males!AA20,"")</f>
        <v>7.4592074592074589</v>
      </c>
      <c r="W14" s="118" t="e">
        <f>IF(males!#REF!&gt;0,males!#REF!,"")</f>
        <v>#REF!</v>
      </c>
      <c r="X14" s="118" t="e">
        <f>IF(males!#REF!&gt;0,males!#REF!,"")</f>
        <v>#REF!</v>
      </c>
      <c r="Y14" s="118">
        <f>IF(males!AA21&gt;0,males!AA21,"")</f>
        <v>8.1585081585081589</v>
      </c>
      <c r="Z14" s="118">
        <f>IF(males!AA23&gt;0,males!AA23,"")</f>
        <v>29.137529137529139</v>
      </c>
      <c r="AA14" s="118" t="str">
        <f>IF(males!AA25&gt;0,males!AA25,"")</f>
        <v/>
      </c>
      <c r="AB14" s="118" t="str">
        <f>IF(males!AA26&gt;0,males!AA26,"")</f>
        <v/>
      </c>
      <c r="AC14" s="118">
        <f>IF(males!AA29&gt;0,males!AA29,"")</f>
        <v>27.972027972027973</v>
      </c>
      <c r="AD14" s="118" t="str">
        <f>IF(males!AA30&gt;0,males!AA30,"")</f>
        <v/>
      </c>
      <c r="AE14" s="118">
        <f>IF(males!AA33&gt;0,males!AA33,"")</f>
        <v>27.972027972027973</v>
      </c>
      <c r="AF14" s="118" t="str">
        <f>IF(males!AA34&gt;0,males!AA34,"")</f>
        <v/>
      </c>
      <c r="AG14" s="118">
        <f>IF(males!AA37&gt;0,males!AA37,"")</f>
        <v>32.634032634032636</v>
      </c>
      <c r="AH14" s="118" t="str">
        <f>IF(males!AA38&gt;0,males!AA38,"")</f>
        <v/>
      </c>
    </row>
    <row r="15" spans="1:34" ht="14">
      <c r="A15" s="127" t="str">
        <f>'males_stats (μm)'!A$2</f>
        <v>Genus species</v>
      </c>
      <c r="B15" s="129" t="str">
        <f>'males_stats (μm)'!B$2</f>
        <v>Country.sample</v>
      </c>
      <c r="C15" s="101">
        <f>males!AB1</f>
        <v>13</v>
      </c>
      <c r="D15" s="103">
        <f>IF(males!AC3&gt;0,males!AC3,"")</f>
        <v>501.12359550561803</v>
      </c>
      <c r="E15" s="118">
        <f>IF(males!AC6&gt;0,males!AC6,"")</f>
        <v>44.629213483146067</v>
      </c>
      <c r="F15" s="118">
        <f>IF(males!AC7&gt;0,males!AC7,"")</f>
        <v>19.775280898876407</v>
      </c>
      <c r="G15" s="118">
        <f>IF(males!AC8&gt;0,males!AC8,"")</f>
        <v>51.68539325842697</v>
      </c>
      <c r="H15" s="118">
        <f>IF(males!AC9&gt;0,males!AC9,"")</f>
        <v>12.359550561797752</v>
      </c>
      <c r="I15" s="118">
        <f>IF(males!AC10&gt;0,males!AC10,"")</f>
        <v>118.42696629213482</v>
      </c>
      <c r="J15" s="119">
        <f>IF(males!AC14&gt;0,males!AC14,"")</f>
        <v>81.573033707865164</v>
      </c>
      <c r="K15" s="118" t="e">
        <f>IF(males!#REF!&gt;0,males!#REF!,"")</f>
        <v>#REF!</v>
      </c>
      <c r="L15" s="118" t="e">
        <f>IF(males!#REF!&gt;0,males!#REF!,"")</f>
        <v>#REF!</v>
      </c>
      <c r="M15" s="118">
        <f>IF(males!AC15&gt;0,males!AC15,"")</f>
        <v>151.3932584269663</v>
      </c>
      <c r="N15" s="118" t="e">
        <f>IF(males!#REF!&gt;0,males!#REF!,"")</f>
        <v>#REF!</v>
      </c>
      <c r="O15" s="118">
        <f>IF(males!AC16&gt;0,males!AC16,"")</f>
        <v>51.370786516853926</v>
      </c>
      <c r="P15" s="118" t="str">
        <f>IF(males!AC17&gt;0,males!AC17,"")</f>
        <v/>
      </c>
      <c r="Q15" s="118" t="e">
        <f>IF(males!#REF!&gt;0,males!#REF!,"")</f>
        <v>#REF!</v>
      </c>
      <c r="R15" s="118">
        <f>IF(males!AC18&gt;0,males!AC18,"")</f>
        <v>33.258426966292134</v>
      </c>
      <c r="S15" s="118">
        <f>IF(males!AC19&gt;0,males!AC19,"")</f>
        <v>149.93258426966293</v>
      </c>
      <c r="T15" s="118" t="e">
        <f>IF(males!#REF!&gt;0,males!#REF!,"")</f>
        <v>#REF!</v>
      </c>
      <c r="U15" s="118" t="e">
        <f>IF(males!#REF!&gt;0,males!#REF!,"")</f>
        <v>#REF!</v>
      </c>
      <c r="V15" s="118">
        <f>IF(males!AC20&gt;0,males!AC20,"")</f>
        <v>9.4382022471910112</v>
      </c>
      <c r="W15" s="118" t="e">
        <f>IF(males!#REF!&gt;0,males!#REF!,"")</f>
        <v>#REF!</v>
      </c>
      <c r="X15" s="118" t="e">
        <f>IF(males!#REF!&gt;0,males!#REF!,"")</f>
        <v>#REF!</v>
      </c>
      <c r="Y15" s="118">
        <f>IF(males!AC21&gt;0,males!AC21,"")</f>
        <v>8.4269662921348321</v>
      </c>
      <c r="Z15" s="118">
        <f>IF(males!AC23&gt;0,males!AC23,"")</f>
        <v>32.584269662921351</v>
      </c>
      <c r="AA15" s="118">
        <f>IF(males!AC25&gt;0,males!AC25,"")</f>
        <v>27.86516853932584</v>
      </c>
      <c r="AB15" s="118">
        <f>IF(males!AC26&gt;0,males!AC26,"")</f>
        <v>4.4943820224719104</v>
      </c>
      <c r="AC15" s="118">
        <f>IF(males!AC29&gt;0,males!AC29,"")</f>
        <v>26.966292134831459</v>
      </c>
      <c r="AD15" s="118">
        <f>IF(males!AC30&gt;0,males!AC30,"")</f>
        <v>4.4943820224719104</v>
      </c>
      <c r="AE15" s="118">
        <f>IF(males!AC33&gt;0,males!AC33,"")</f>
        <v>26.966292134831459</v>
      </c>
      <c r="AF15" s="118">
        <f>IF(males!AC34&gt;0,males!AC34,"")</f>
        <v>4.4943820224719104</v>
      </c>
      <c r="AG15" s="118">
        <f>IF(males!AC37&gt;0,males!AC37,"")</f>
        <v>33.258426966292134</v>
      </c>
      <c r="AH15" s="118">
        <f>IF(males!AC38&gt;0,males!AC38,"")</f>
        <v>5.8426966292134832</v>
      </c>
    </row>
    <row r="16" spans="1:34" ht="14">
      <c r="A16" s="127" t="str">
        <f>'males_stats (μm)'!A$2</f>
        <v>Genus species</v>
      </c>
      <c r="B16" s="129" t="str">
        <f>'males_stats (μm)'!B$2</f>
        <v>Country.sample</v>
      </c>
      <c r="C16" s="101">
        <f>males!AD1</f>
        <v>14</v>
      </c>
      <c r="D16" s="103">
        <f>IF(males!AE3&gt;0,males!AE3,"")</f>
        <v>491.09414758269725</v>
      </c>
      <c r="E16" s="118">
        <f>IF(males!AE6&gt;0,males!AE6,"")</f>
        <v>41.145038167938942</v>
      </c>
      <c r="F16" s="118">
        <f>IF(males!AE7&gt;0,males!AE7,"")</f>
        <v>20.610687022900763</v>
      </c>
      <c r="G16" s="118">
        <f>IF(males!AE8&gt;0,males!AE8,"")</f>
        <v>50.534351145038173</v>
      </c>
      <c r="H16" s="118">
        <f>IF(males!AE9&gt;0,males!AE9,"")</f>
        <v>14.249363867684478</v>
      </c>
      <c r="I16" s="118">
        <f>IF(males!AE10&gt;0,males!AE10,"")</f>
        <v>119.84732824427482</v>
      </c>
      <c r="J16" s="119">
        <f>IF(males!AE14&gt;0,males!AE14,"")</f>
        <v>97.888040712468197</v>
      </c>
      <c r="K16" s="118" t="e">
        <f>IF(males!#REF!&gt;0,males!#REF!,"")</f>
        <v>#REF!</v>
      </c>
      <c r="L16" s="118" t="e">
        <f>IF(males!#REF!&gt;0,males!#REF!,"")</f>
        <v>#REF!</v>
      </c>
      <c r="M16" s="118">
        <f>IF(males!AE15&gt;0,males!AE15,"")</f>
        <v>129.77099236641223</v>
      </c>
      <c r="N16" s="118" t="e">
        <f>IF(males!#REF!&gt;0,males!#REF!,"")</f>
        <v>#REF!</v>
      </c>
      <c r="O16" s="118">
        <f>IF(males!AE16&gt;0,males!AE16,"")</f>
        <v>54.198473282442748</v>
      </c>
      <c r="P16" s="118">
        <f>IF(males!AE17&gt;0,males!AE17,"")</f>
        <v>100.27989821882952</v>
      </c>
      <c r="Q16" s="118" t="e">
        <f>IF(males!#REF!&gt;0,males!#REF!,"")</f>
        <v>#REF!</v>
      </c>
      <c r="R16" s="118">
        <f>IF(males!AE18&gt;0,males!AE18,"")</f>
        <v>40.712468193384225</v>
      </c>
      <c r="S16" s="118">
        <f>IF(males!AE19&gt;0,males!AE19,"")</f>
        <v>158.77862595419847</v>
      </c>
      <c r="T16" s="118" t="e">
        <f>IF(males!#REF!&gt;0,males!#REF!,"")</f>
        <v>#REF!</v>
      </c>
      <c r="U16" s="118" t="e">
        <f>IF(males!#REF!&gt;0,males!#REF!,"")</f>
        <v>#REF!</v>
      </c>
      <c r="V16" s="118" t="str">
        <f>IF(males!AE20&gt;0,males!AE20,"")</f>
        <v/>
      </c>
      <c r="W16" s="118" t="e">
        <f>IF(males!#REF!&gt;0,males!#REF!,"")</f>
        <v>#REF!</v>
      </c>
      <c r="X16" s="118" t="e">
        <f>IF(males!#REF!&gt;0,males!#REF!,"")</f>
        <v>#REF!</v>
      </c>
      <c r="Y16" s="118">
        <f>IF(males!AE21&gt;0,males!AE21,"")</f>
        <v>8.9058524173027998</v>
      </c>
      <c r="Z16" s="118" t="str">
        <f>IF(males!AE23&gt;0,males!AE23,"")</f>
        <v/>
      </c>
      <c r="AA16" s="118">
        <f>IF(males!AE25&gt;0,males!AE25,"")</f>
        <v>33.333333333333336</v>
      </c>
      <c r="AB16" s="118" t="str">
        <f>IF(males!AE26&gt;0,males!AE26,"")</f>
        <v/>
      </c>
      <c r="AC16" s="118" t="str">
        <f>IF(males!AE29&gt;0,males!AE29,"")</f>
        <v/>
      </c>
      <c r="AD16" s="118" t="str">
        <f>IF(males!AE30&gt;0,males!AE30,"")</f>
        <v/>
      </c>
      <c r="AE16" s="118" t="str">
        <f>IF(males!AE33&gt;0,males!AE33,"")</f>
        <v/>
      </c>
      <c r="AF16" s="118" t="str">
        <f>IF(males!AE34&gt;0,males!AE34,"")</f>
        <v/>
      </c>
      <c r="AG16" s="118">
        <f>IF(males!AE37&gt;0,males!AE37,"")</f>
        <v>36.386768447837156</v>
      </c>
      <c r="AH16" s="118" t="str">
        <f>IF(males!AE38&gt;0,males!AE38,"")</f>
        <v/>
      </c>
    </row>
    <row r="17" spans="1:34" ht="14">
      <c r="A17" s="127" t="str">
        <f>'males_stats (μm)'!A$2</f>
        <v>Genus species</v>
      </c>
      <c r="B17" s="129" t="str">
        <f>'males_stats (μm)'!B$2</f>
        <v>Country.sample</v>
      </c>
      <c r="C17" s="101">
        <f>males!AF1</f>
        <v>15</v>
      </c>
      <c r="D17" s="103">
        <f>IF(males!AG3&gt;0,males!AG3,"")</f>
        <v>499.88690341551683</v>
      </c>
      <c r="E17" s="118">
        <f>IF(males!AG6&gt;0,males!AG6,"")</f>
        <v>45.012440624293141</v>
      </c>
      <c r="F17" s="118">
        <f>IF(males!AG7&gt;0,males!AG7,"")</f>
        <v>18.095453517303778</v>
      </c>
      <c r="G17" s="118">
        <f>IF(males!AG8&gt;0,males!AG8,"")</f>
        <v>48.631531327753905</v>
      </c>
      <c r="H17" s="118">
        <f>IF(males!AG9&gt;0,males!AG9,"")</f>
        <v>13.571590137977832</v>
      </c>
      <c r="I17" s="118">
        <f>IF(males!AG10&gt;0,males!AG10,"")</f>
        <v>101.47025559828093</v>
      </c>
      <c r="J17" s="119">
        <f>IF(males!AG14&gt;0,males!AG14,"")</f>
        <v>49.468446052929202</v>
      </c>
      <c r="K17" s="118" t="e">
        <f>IF(males!#REF!&gt;0,males!#REF!,"")</f>
        <v>#REF!</v>
      </c>
      <c r="L17" s="118" t="e">
        <f>IF(males!#REF!&gt;0,males!#REF!,"")</f>
        <v>#REF!</v>
      </c>
      <c r="M17" s="118">
        <f>IF(males!AG15&gt;0,males!AG15,"")</f>
        <v>126.66817462112645</v>
      </c>
      <c r="N17" s="118" t="e">
        <f>IF(males!#REF!&gt;0,males!#REF!,"")</f>
        <v>#REF!</v>
      </c>
      <c r="O17" s="118">
        <f>IF(males!AG16&gt;0,males!AG16,"")</f>
        <v>42.954082786699836</v>
      </c>
      <c r="P17" s="118">
        <f>IF(males!AG17&gt;0,males!AG17,"")</f>
        <v>102.3750282741461</v>
      </c>
      <c r="Q17" s="118" t="e">
        <f>IF(males!#REF!&gt;0,males!#REF!,"")</f>
        <v>#REF!</v>
      </c>
      <c r="R17" s="118" t="str">
        <f>IF(males!AG18&gt;0,males!AG18,"")</f>
        <v/>
      </c>
      <c r="S17" s="118">
        <f>IF(males!AG19&gt;0,males!AG19,"")</f>
        <v>137.27663424564577</v>
      </c>
      <c r="T17" s="118" t="e">
        <f>IF(males!#REF!&gt;0,males!#REF!,"")</f>
        <v>#REF!</v>
      </c>
      <c r="U17" s="118" t="e">
        <f>IF(males!#REF!&gt;0,males!#REF!,"")</f>
        <v>#REF!</v>
      </c>
      <c r="V17" s="118" t="str">
        <f>IF(males!AG20&gt;0,males!AG20,"")</f>
        <v/>
      </c>
      <c r="W17" s="118" t="e">
        <f>IF(males!#REF!&gt;0,males!#REF!,"")</f>
        <v>#REF!</v>
      </c>
      <c r="X17" s="118" t="e">
        <f>IF(males!#REF!&gt;0,males!#REF!,"")</f>
        <v>#REF!</v>
      </c>
      <c r="Y17" s="118">
        <f>IF(males!AG21&gt;0,males!AG21,"")</f>
        <v>8.2786699841664788</v>
      </c>
      <c r="Z17" s="118" t="str">
        <f>IF(males!AG23&gt;0,males!AG23,"")</f>
        <v/>
      </c>
      <c r="AA17" s="118">
        <f>IF(males!AG25&gt;0,males!AG25,"")</f>
        <v>30.536077810450124</v>
      </c>
      <c r="AB17" s="118">
        <f>IF(males!AG26&gt;0,males!AG26,"")</f>
        <v>4.5238633793259444</v>
      </c>
      <c r="AC17" s="118" t="str">
        <f>IF(males!AG29&gt;0,males!AG29,"")</f>
        <v/>
      </c>
      <c r="AD17" s="118" t="str">
        <f>IF(males!AG30&gt;0,males!AG30,"")</f>
        <v/>
      </c>
      <c r="AE17" s="118">
        <f>IF(males!AG33&gt;0,males!AG33,"")</f>
        <v>28.274146120787151</v>
      </c>
      <c r="AF17" s="118">
        <f>IF(males!AG34&gt;0,males!AG34,"")</f>
        <v>4.5238633793259444</v>
      </c>
      <c r="AG17" s="118">
        <f>IF(males!AG37&gt;0,males!AG37,"")</f>
        <v>35.059941189776069</v>
      </c>
      <c r="AH17" s="118" t="str">
        <f>IF(males!AG38&gt;0,males!AG38,"")</f>
        <v/>
      </c>
    </row>
    <row r="18" spans="1:34" ht="14">
      <c r="A18" s="127" t="str">
        <f>'males_stats (μm)'!A$2</f>
        <v>Genus species</v>
      </c>
      <c r="B18" s="129" t="str">
        <f>'males_stats (μm)'!B$2</f>
        <v>Country.sample</v>
      </c>
      <c r="C18" s="101">
        <f>males!AH1</f>
        <v>16</v>
      </c>
      <c r="D18" s="103">
        <f>IF(males!AI3&gt;0,males!AI3,"")</f>
        <v>503.37078651685391</v>
      </c>
      <c r="E18" s="118">
        <f>IF(males!AI6&gt;0,males!AI6,"")</f>
        <v>43.820224719101127</v>
      </c>
      <c r="F18" s="118">
        <f>IF(males!AI7&gt;0,males!AI7,"")</f>
        <v>19.325842696629213</v>
      </c>
      <c r="G18" s="118">
        <f>IF(males!AI8&gt;0,males!AI8,"")</f>
        <v>52.584269662921344</v>
      </c>
      <c r="H18" s="118">
        <f>IF(males!AI9&gt;0,males!AI9,"")</f>
        <v>13.707865168539325</v>
      </c>
      <c r="I18" s="118">
        <f>IF(males!AI10&gt;0,males!AI10,"")</f>
        <v>106.74157303370787</v>
      </c>
      <c r="J18" s="119">
        <f>IF(males!AI14&gt;0,males!AI14,"")</f>
        <v>98.202247191011239</v>
      </c>
      <c r="K18" s="118" t="e">
        <f>IF(males!#REF!&gt;0,males!#REF!,"")</f>
        <v>#REF!</v>
      </c>
      <c r="L18" s="118" t="e">
        <f>IF(males!#REF!&gt;0,males!#REF!,"")</f>
        <v>#REF!</v>
      </c>
      <c r="M18" s="118">
        <f>IF(males!AI15&gt;0,males!AI15,"")</f>
        <v>143.14606741573036</v>
      </c>
      <c r="N18" s="118" t="e">
        <f>IF(males!#REF!&gt;0,males!#REF!,"")</f>
        <v>#REF!</v>
      </c>
      <c r="O18" s="118">
        <f>IF(males!AI16&gt;0,males!AI16,"")</f>
        <v>59.775280898876403</v>
      </c>
      <c r="P18" s="118">
        <f>IF(males!AI17&gt;0,males!AI17,"")</f>
        <v>131.01123595505618</v>
      </c>
      <c r="Q18" s="118" t="e">
        <f>IF(males!#REF!&gt;0,males!#REF!,"")</f>
        <v>#REF!</v>
      </c>
      <c r="R18" s="118">
        <f>IF(males!AI18&gt;0,males!AI18,"")</f>
        <v>46.067415730337082</v>
      </c>
      <c r="S18" s="118">
        <f>IF(males!AI19&gt;0,males!AI19,"")</f>
        <v>152.80898876404493</v>
      </c>
      <c r="T18" s="118" t="e">
        <f>IF(males!#REF!&gt;0,males!#REF!,"")</f>
        <v>#REF!</v>
      </c>
      <c r="U18" s="118" t="e">
        <f>IF(males!#REF!&gt;0,males!#REF!,"")</f>
        <v>#REF!</v>
      </c>
      <c r="V18" s="118" t="str">
        <f>IF(males!AI20&gt;0,males!AI20,"")</f>
        <v/>
      </c>
      <c r="W18" s="118" t="e">
        <f>IF(males!#REF!&gt;0,males!#REF!,"")</f>
        <v>#REF!</v>
      </c>
      <c r="X18" s="118" t="e">
        <f>IF(males!#REF!&gt;0,males!#REF!,"")</f>
        <v>#REF!</v>
      </c>
      <c r="Y18" s="118" t="str">
        <f>IF(males!AI21&gt;0,males!AI21,"")</f>
        <v/>
      </c>
      <c r="Z18" s="118">
        <f>IF(males!AI23&gt;0,males!AI23,"")</f>
        <v>31.235955056179776</v>
      </c>
      <c r="AA18" s="118">
        <f>IF(males!AI25&gt;0,males!AI25,"")</f>
        <v>31.460674157303369</v>
      </c>
      <c r="AB18" s="118" t="str">
        <f>IF(males!AI26&gt;0,males!AI26,"")</f>
        <v/>
      </c>
      <c r="AC18" s="118">
        <f>IF(males!AI29&gt;0,males!AI29,"")</f>
        <v>29.662921348314601</v>
      </c>
      <c r="AD18" s="118" t="str">
        <f>IF(males!AI30&gt;0,males!AI30,"")</f>
        <v/>
      </c>
      <c r="AE18" s="118">
        <f>IF(males!AI33&gt;0,males!AI33,"")</f>
        <v>30.112359550561795</v>
      </c>
      <c r="AF18" s="118" t="str">
        <f>IF(males!AI34&gt;0,males!AI34,"")</f>
        <v/>
      </c>
      <c r="AG18" s="118" t="str">
        <f>IF(males!AI37&gt;0,males!AI37,"")</f>
        <v/>
      </c>
      <c r="AH18" s="118" t="str">
        <f>IF(males!AI38&gt;0,males!AI38,"")</f>
        <v/>
      </c>
    </row>
    <row r="19" spans="1:34" ht="14">
      <c r="A19" s="127" t="str">
        <f>'males_stats (μm)'!A$2</f>
        <v>Genus species</v>
      </c>
      <c r="B19" s="129" t="str">
        <f>'males_stats (μm)'!B$2</f>
        <v>Country.sample</v>
      </c>
      <c r="C19" s="101">
        <f>males!AJ1</f>
        <v>17</v>
      </c>
      <c r="D19" s="103">
        <f>IF(males!AK3&gt;0,males!AK3,"")</f>
        <v>497.99031476997573</v>
      </c>
      <c r="E19" s="118">
        <f>IF(males!AK6&gt;0,males!AK6,"")</f>
        <v>38.498789346246973</v>
      </c>
      <c r="F19" s="118">
        <f>IF(males!AK7&gt;0,males!AK7,"")</f>
        <v>16.949152542372882</v>
      </c>
      <c r="G19" s="118">
        <f>IF(males!AK8&gt;0,males!AK8,"")</f>
        <v>46.246973365617436</v>
      </c>
      <c r="H19" s="118">
        <f>IF(males!AK9&gt;0,males!AK9,"")</f>
        <v>13.559322033898304</v>
      </c>
      <c r="I19" s="118">
        <f>IF(males!AK10&gt;0,males!AK10,"")</f>
        <v>100.96852300242132</v>
      </c>
      <c r="J19" s="119">
        <f>IF(males!AK14&gt;0,males!AK14,"")</f>
        <v>66.101694915254242</v>
      </c>
      <c r="K19" s="118" t="e">
        <f>IF(males!#REF!&gt;0,males!#REF!,"")</f>
        <v>#REF!</v>
      </c>
      <c r="L19" s="118" t="e">
        <f>IF(males!#REF!&gt;0,males!#REF!,"")</f>
        <v>#REF!</v>
      </c>
      <c r="M19" s="118">
        <f>IF(males!AK15&gt;0,males!AK15,"")</f>
        <v>103.38983050847459</v>
      </c>
      <c r="N19" s="118" t="e">
        <f>IF(males!#REF!&gt;0,males!#REF!,"")</f>
        <v>#REF!</v>
      </c>
      <c r="O19" s="118">
        <f>IF(males!AK16&gt;0,males!AK16,"")</f>
        <v>40.92009685230024</v>
      </c>
      <c r="P19" s="118">
        <f>IF(males!AK17&gt;0,males!AK17,"")</f>
        <v>79.418886198547213</v>
      </c>
      <c r="Q19" s="118" t="e">
        <f>IF(males!#REF!&gt;0,males!#REF!,"")</f>
        <v>#REF!</v>
      </c>
      <c r="R19" s="118">
        <f>IF(males!AK18&gt;0,males!AK18,"")</f>
        <v>33.268765133171918</v>
      </c>
      <c r="S19" s="118">
        <f>IF(males!AK19&gt;0,males!AK19,"")</f>
        <v>106.53753026634382</v>
      </c>
      <c r="T19" s="118" t="e">
        <f>IF(males!#REF!&gt;0,males!#REF!,"")</f>
        <v>#REF!</v>
      </c>
      <c r="U19" s="118" t="e">
        <f>IF(males!#REF!&gt;0,males!#REF!,"")</f>
        <v>#REF!</v>
      </c>
      <c r="V19" s="118">
        <f>IF(males!AK20&gt;0,males!AK20,"")</f>
        <v>7.5060532687651342</v>
      </c>
      <c r="W19" s="118" t="e">
        <f>IF(males!#REF!&gt;0,males!#REF!,"")</f>
        <v>#REF!</v>
      </c>
      <c r="X19" s="118" t="e">
        <f>IF(males!#REF!&gt;0,males!#REF!,"")</f>
        <v>#REF!</v>
      </c>
      <c r="Y19" s="118">
        <f>IF(males!AK21&gt;0,males!AK21,"")</f>
        <v>8.4745762711864412</v>
      </c>
      <c r="Z19" s="118">
        <f>IF(males!AK23&gt;0,males!AK23,"")</f>
        <v>34.382566585956411</v>
      </c>
      <c r="AA19" s="118">
        <f>IF(males!AK25&gt;0,males!AK25,"")</f>
        <v>28.232445520581116</v>
      </c>
      <c r="AB19" s="118">
        <f>IF(males!AK26&gt;0,males!AK26,"")</f>
        <v>3.87409200968523</v>
      </c>
      <c r="AC19" s="118">
        <f>IF(males!AK29&gt;0,males!AK29,"")</f>
        <v>24.213075060532692</v>
      </c>
      <c r="AD19" s="118">
        <f>IF(males!AK30&gt;0,males!AK30,"")</f>
        <v>3.6319612590799037</v>
      </c>
      <c r="AE19" s="118">
        <f>IF(males!AK33&gt;0,males!AK33,"")</f>
        <v>26.634382566585955</v>
      </c>
      <c r="AF19" s="118">
        <f>IF(males!AK34&gt;0,males!AK34,"")</f>
        <v>4.1162227602905572</v>
      </c>
      <c r="AG19" s="118">
        <f>IF(males!AK37&gt;0,males!AK37,"")</f>
        <v>30.508474576271187</v>
      </c>
      <c r="AH19" s="118">
        <f>IF(males!AK38&gt;0,males!AK38,"")</f>
        <v>3.87409200968523</v>
      </c>
    </row>
    <row r="20" spans="1:34" ht="14">
      <c r="A20" s="127" t="str">
        <f>'males_stats (μm)'!A$2</f>
        <v>Genus species</v>
      </c>
      <c r="B20" s="129" t="str">
        <f>'males_stats (μm)'!B$2</f>
        <v>Country.sample</v>
      </c>
      <c r="C20" s="101">
        <f>males!AL1</f>
        <v>18</v>
      </c>
      <c r="D20" s="103">
        <f>IF(males!AM3&gt;0,males!AM3,"")</f>
        <v>509.56937799043061</v>
      </c>
      <c r="E20" s="118">
        <f>IF(males!AM6&gt;0,males!AM6,"")</f>
        <v>42.105263157894747</v>
      </c>
      <c r="F20" s="118">
        <f>IF(males!AM7&gt;0,males!AM7,"")</f>
        <v>16.985645933014354</v>
      </c>
      <c r="G20" s="118">
        <f>IF(males!AM8&gt;0,males!AM8,"")</f>
        <v>46.172248803827756</v>
      </c>
      <c r="H20" s="118">
        <f>IF(males!AM9&gt;0,males!AM9,"")</f>
        <v>12.727272727272728</v>
      </c>
      <c r="I20" s="118">
        <f>IF(males!AM10&gt;0,males!AM10,"")</f>
        <v>104.54545454545456</v>
      </c>
      <c r="J20" s="119">
        <f>IF(males!AM14&gt;0,males!AM14,"")</f>
        <v>68.421052631578959</v>
      </c>
      <c r="K20" s="118" t="e">
        <f>IF(males!#REF!&gt;0,males!#REF!,"")</f>
        <v>#REF!</v>
      </c>
      <c r="L20" s="118" t="e">
        <f>IF(males!#REF!&gt;0,males!#REF!,"")</f>
        <v>#REF!</v>
      </c>
      <c r="M20" s="118">
        <f>IF(males!AM15&gt;0,males!AM15,"")</f>
        <v>122.48803827751198</v>
      </c>
      <c r="N20" s="118" t="e">
        <f>IF(males!#REF!&gt;0,males!#REF!,"")</f>
        <v>#REF!</v>
      </c>
      <c r="O20" s="118">
        <f>IF(males!AM16&gt;0,males!AM16,"")</f>
        <v>41.387559808612444</v>
      </c>
      <c r="P20" s="118">
        <f>IF(males!AM17&gt;0,males!AM17,"")</f>
        <v>95.693779904306226</v>
      </c>
      <c r="Q20" s="118" t="e">
        <f>IF(males!#REF!&gt;0,males!#REF!,"")</f>
        <v>#REF!</v>
      </c>
      <c r="R20" s="118">
        <f>IF(males!AM18&gt;0,males!AM18,"")</f>
        <v>34.68899521531101</v>
      </c>
      <c r="S20" s="118">
        <f>IF(males!AM19&gt;0,males!AM19,"")</f>
        <v>118.61244019138756</v>
      </c>
      <c r="T20" s="118" t="e">
        <f>IF(males!#REF!&gt;0,males!#REF!,"")</f>
        <v>#REF!</v>
      </c>
      <c r="U20" s="118" t="e">
        <f>IF(males!#REF!&gt;0,males!#REF!,"")</f>
        <v>#REF!</v>
      </c>
      <c r="V20" s="118">
        <f>IF(males!AM20&gt;0,males!AM20,"")</f>
        <v>7.8947368421052628</v>
      </c>
      <c r="W20" s="118" t="e">
        <f>IF(males!#REF!&gt;0,males!#REF!,"")</f>
        <v>#REF!</v>
      </c>
      <c r="X20" s="118" t="e">
        <f>IF(males!#REF!&gt;0,males!#REF!,"")</f>
        <v>#REF!</v>
      </c>
      <c r="Y20" s="118">
        <f>IF(males!AM21&gt;0,males!AM21,"")</f>
        <v>8.8516746411483265</v>
      </c>
      <c r="Z20" s="118">
        <f>IF(males!AM23&gt;0,males!AM23,"")</f>
        <v>33.253588516746412</v>
      </c>
      <c r="AA20" s="118">
        <f>IF(males!AM25&gt;0,males!AM25,"")</f>
        <v>29.425837320574168</v>
      </c>
      <c r="AB20" s="118">
        <f>IF(males!AM26&gt;0,males!AM26,"")</f>
        <v>4.0669856459330145</v>
      </c>
      <c r="AC20" s="118">
        <f>IF(males!AM29&gt;0,males!AM29,"")</f>
        <v>27.990430622009573</v>
      </c>
      <c r="AD20" s="118">
        <f>IF(males!AM30&gt;0,males!AM30,"")</f>
        <v>3.8277511961722492</v>
      </c>
      <c r="AE20" s="118">
        <f>IF(males!AM33&gt;0,males!AM33,"")</f>
        <v>28.229665071770338</v>
      </c>
      <c r="AF20" s="118" t="str">
        <f>IF(males!AM34&gt;0,males!AM34,"")</f>
        <v/>
      </c>
      <c r="AG20" s="118">
        <f>IF(males!AM37&gt;0,males!AM37,"")</f>
        <v>35.406698564593306</v>
      </c>
      <c r="AH20" s="118" t="str">
        <f>IF(males!AM38&gt;0,males!AM38,"")</f>
        <v/>
      </c>
    </row>
    <row r="21" spans="1:34" ht="14">
      <c r="A21" s="127" t="str">
        <f>'males_stats (μm)'!A$2</f>
        <v>Genus species</v>
      </c>
      <c r="B21" s="129" t="str">
        <f>'males_stats (μm)'!B$2</f>
        <v>Country.sample</v>
      </c>
      <c r="C21" s="101">
        <f>males!AN1</f>
        <v>19</v>
      </c>
      <c r="D21" s="103">
        <f>IF(males!AO3&gt;0,males!AO3,"")</f>
        <v>477.43467933491684</v>
      </c>
      <c r="E21" s="118">
        <f>IF(males!AO6&gt;0,males!AO6,"")</f>
        <v>38.717339667458432</v>
      </c>
      <c r="F21" s="118">
        <f>IF(males!AO7&gt;0,males!AO7,"")</f>
        <v>17.577197149643705</v>
      </c>
      <c r="G21" s="118">
        <f>IF(males!AO8&gt;0,males!AO8,"")</f>
        <v>46.793349168646074</v>
      </c>
      <c r="H21" s="118">
        <f>IF(males!AO9&gt;0,males!AO9,"")</f>
        <v>12.589073634204276</v>
      </c>
      <c r="I21" s="118">
        <f>IF(males!AO10&gt;0,males!AO10,"")</f>
        <v>105.46318289786223</v>
      </c>
      <c r="J21" s="119" t="str">
        <f>IF(males!AO14&gt;0,males!AO14,"")</f>
        <v/>
      </c>
      <c r="K21" s="118" t="e">
        <f>IF(males!#REF!&gt;0,males!#REF!,"")</f>
        <v>#REF!</v>
      </c>
      <c r="L21" s="118" t="e">
        <f>IF(males!#REF!&gt;0,males!#REF!,"")</f>
        <v>#REF!</v>
      </c>
      <c r="M21" s="118">
        <f>IF(males!AO15&gt;0,males!AO15,"")</f>
        <v>132.30403800475059</v>
      </c>
      <c r="N21" s="118" t="e">
        <f>IF(males!#REF!&gt;0,males!#REF!,"")</f>
        <v>#REF!</v>
      </c>
      <c r="O21" s="118">
        <f>IF(males!AO16&gt;0,males!AO16,"")</f>
        <v>44.418052256532064</v>
      </c>
      <c r="P21" s="118">
        <f>IF(males!AO17&gt;0,males!AO17,"")</f>
        <v>92.399049881235157</v>
      </c>
      <c r="Q21" s="118" t="e">
        <f>IF(males!#REF!&gt;0,males!#REF!,"")</f>
        <v>#REF!</v>
      </c>
      <c r="R21" s="118">
        <f>IF(males!AO18&gt;0,males!AO18,"")</f>
        <v>33.016627078384801</v>
      </c>
      <c r="S21" s="118">
        <f>IF(males!AO19&gt;0,males!AO19,"")</f>
        <v>139.66745843230404</v>
      </c>
      <c r="T21" s="118" t="e">
        <f>IF(males!#REF!&gt;0,males!#REF!,"")</f>
        <v>#REF!</v>
      </c>
      <c r="U21" s="118" t="e">
        <f>IF(males!#REF!&gt;0,males!#REF!,"")</f>
        <v>#REF!</v>
      </c>
      <c r="V21" s="118">
        <f>IF(males!AO20&gt;0,males!AO20,"")</f>
        <v>8.31353919239905</v>
      </c>
      <c r="W21" s="118" t="e">
        <f>IF(males!#REF!&gt;0,males!#REF!,"")</f>
        <v>#REF!</v>
      </c>
      <c r="X21" s="118" t="e">
        <f>IF(males!#REF!&gt;0,males!#REF!,"")</f>
        <v>#REF!</v>
      </c>
      <c r="Y21" s="118">
        <f>IF(males!AO21&gt;0,males!AO21,"")</f>
        <v>8.31353919239905</v>
      </c>
      <c r="Z21" s="118">
        <f>IF(males!AO23&gt;0,males!AO23,"")</f>
        <v>31.828978622327792</v>
      </c>
      <c r="AA21" s="118">
        <f>IF(males!AO25&gt;0,males!AO25,"")</f>
        <v>29.216152019002379</v>
      </c>
      <c r="AB21" s="118">
        <f>IF(males!AO26&gt;0,males!AO26,"")</f>
        <v>4.0380047505938235</v>
      </c>
      <c r="AC21" s="118">
        <f>IF(males!AO29&gt;0,males!AO29,"")</f>
        <v>26.840855106888363</v>
      </c>
      <c r="AD21" s="118" t="str">
        <f>IF(males!AO30&gt;0,males!AO30,"")</f>
        <v/>
      </c>
      <c r="AE21" s="118" t="str">
        <f>IF(males!AO33&gt;0,males!AO33,"")</f>
        <v/>
      </c>
      <c r="AF21" s="118" t="str">
        <f>IF(males!AO34&gt;0,males!AO34,"")</f>
        <v/>
      </c>
      <c r="AG21" s="118">
        <f>IF(males!AO37&gt;0,males!AO37,"")</f>
        <v>32.304038004750588</v>
      </c>
      <c r="AH21" s="118" t="str">
        <f>IF(males!AO38&gt;0,males!AO38,"")</f>
        <v/>
      </c>
    </row>
    <row r="22" spans="1:34" ht="14">
      <c r="A22" s="127" t="str">
        <f>'males_stats (μm)'!A$2</f>
        <v>Genus species</v>
      </c>
      <c r="B22" s="129" t="str">
        <f>'males_stats (μm)'!B$2</f>
        <v>Country.sample</v>
      </c>
      <c r="C22" s="101">
        <f>males!AP1</f>
        <v>20</v>
      </c>
      <c r="D22" s="103">
        <f>IF(males!AQ3&gt;0,males!AQ3,"")</f>
        <v>464.54767726161367</v>
      </c>
      <c r="E22" s="118">
        <f>IF(males!AQ6&gt;0,males!AQ6,"")</f>
        <v>40.586797066014675</v>
      </c>
      <c r="F22" s="118">
        <f>IF(males!AQ7&gt;0,males!AQ7,"")</f>
        <v>18.092909535452325</v>
      </c>
      <c r="G22" s="118">
        <f>IF(males!AQ8&gt;0,males!AQ8,"")</f>
        <v>48.899755501222501</v>
      </c>
      <c r="H22" s="118">
        <f>IF(males!AQ9&gt;0,males!AQ9,"")</f>
        <v>12.95843520782396</v>
      </c>
      <c r="I22" s="118">
        <f>IF(males!AQ10&gt;0,males!AQ10,"")</f>
        <v>102.29828850855746</v>
      </c>
      <c r="J22" s="119">
        <f>IF(males!AQ14&gt;0,males!AQ14,"")</f>
        <v>99.24205378973106</v>
      </c>
      <c r="K22" s="118" t="e">
        <f>IF(males!#REF!&gt;0,males!#REF!,"")</f>
        <v>#REF!</v>
      </c>
      <c r="L22" s="118" t="e">
        <f>IF(males!#REF!&gt;0,males!#REF!,"")</f>
        <v>#REF!</v>
      </c>
      <c r="M22" s="118">
        <f>IF(males!AQ15&gt;0,males!AQ15,"")</f>
        <v>129.90220048899758</v>
      </c>
      <c r="N22" s="118" t="e">
        <f>IF(males!#REF!&gt;0,males!#REF!,"")</f>
        <v>#REF!</v>
      </c>
      <c r="O22" s="118">
        <f>IF(males!AQ16&gt;0,males!AQ16,"")</f>
        <v>52.444987775061122</v>
      </c>
      <c r="P22" s="118">
        <f>IF(males!AQ17&gt;0,males!AQ17,"")</f>
        <v>97.237163814180931</v>
      </c>
      <c r="Q22" s="118" t="e">
        <f>IF(males!#REF!&gt;0,males!#REF!,"")</f>
        <v>#REF!</v>
      </c>
      <c r="R22" s="118">
        <f>IF(males!AQ18&gt;0,males!AQ18,"")</f>
        <v>36.25916870415648</v>
      </c>
      <c r="S22" s="118">
        <f>IF(males!AQ19&gt;0,males!AQ19,"")</f>
        <v>147.92176039119803</v>
      </c>
      <c r="T22" s="118" t="e">
        <f>IF(males!#REF!&gt;0,males!#REF!,"")</f>
        <v>#REF!</v>
      </c>
      <c r="U22" s="118" t="e">
        <f>IF(males!#REF!&gt;0,males!#REF!,"")</f>
        <v>#REF!</v>
      </c>
      <c r="V22" s="118">
        <f>IF(males!AQ20&gt;0,males!AQ20,"")</f>
        <v>7.8239608801956004</v>
      </c>
      <c r="W22" s="118" t="e">
        <f>IF(males!#REF!&gt;0,males!#REF!,"")</f>
        <v>#REF!</v>
      </c>
      <c r="X22" s="118" t="e">
        <f>IF(males!#REF!&gt;0,males!#REF!,"")</f>
        <v>#REF!</v>
      </c>
      <c r="Y22" s="118">
        <f>IF(males!AQ21&gt;0,males!AQ21,"")</f>
        <v>8.0684596577017107</v>
      </c>
      <c r="Z22" s="118" t="str">
        <f>IF(males!AQ23&gt;0,males!AQ23,"")</f>
        <v/>
      </c>
      <c r="AA22" s="118">
        <f>IF(males!AQ25&gt;0,males!AQ25,"")</f>
        <v>31.784841075794624</v>
      </c>
      <c r="AB22" s="118" t="str">
        <f>IF(males!AQ26&gt;0,males!AQ26,"")</f>
        <v/>
      </c>
      <c r="AC22" s="118">
        <f>IF(males!AQ29&gt;0,males!AQ29,"")</f>
        <v>30.317848410757946</v>
      </c>
      <c r="AD22" s="118" t="str">
        <f>IF(males!AQ30&gt;0,males!AQ30,"")</f>
        <v/>
      </c>
      <c r="AE22" s="118">
        <f>IF(males!AQ33&gt;0,males!AQ33,"")</f>
        <v>30.562347188264059</v>
      </c>
      <c r="AF22" s="118" t="str">
        <f>IF(males!AQ34&gt;0,males!AQ34,"")</f>
        <v/>
      </c>
      <c r="AG22" s="118">
        <f>IF(males!AQ37&gt;0,males!AQ37,"")</f>
        <v>34.229828850855746</v>
      </c>
      <c r="AH22" s="118" t="str">
        <f>IF(males!AQ38&gt;0,males!AQ38,"")</f>
        <v/>
      </c>
    </row>
    <row r="23" spans="1:34" ht="14">
      <c r="A23" s="127" t="str">
        <f>'males_stats (μm)'!A$2</f>
        <v>Genus species</v>
      </c>
      <c r="B23" s="129" t="str">
        <f>'males_stats (μm)'!B$2</f>
        <v>Country.sample</v>
      </c>
      <c r="C23" s="101">
        <f>males!AR1</f>
        <v>22</v>
      </c>
      <c r="D23" s="103" t="str">
        <f>IF(males!AS3&gt;0,males!AS3,"")</f>
        <v/>
      </c>
      <c r="E23" s="118" t="str">
        <f>IF(males!AS6&gt;0,males!AS6,"")</f>
        <v/>
      </c>
      <c r="F23" s="118" t="str">
        <f>IF(males!AS7&gt;0,males!AS7,"")</f>
        <v/>
      </c>
      <c r="G23" s="118" t="str">
        <f>IF(males!AS8&gt;0,males!AS8,"")</f>
        <v/>
      </c>
      <c r="H23" s="118" t="str">
        <f>IF(males!AS9&gt;0,males!AS9,"")</f>
        <v/>
      </c>
      <c r="I23" s="118" t="str">
        <f>IF(males!AS10&gt;0,males!AS10,"")</f>
        <v/>
      </c>
      <c r="J23" s="119" t="str">
        <f>IF(males!AS14&gt;0,males!AS14,"")</f>
        <v/>
      </c>
      <c r="K23" s="118" t="e">
        <f>IF(males!#REF!&gt;0,males!#REF!,"")</f>
        <v>#REF!</v>
      </c>
      <c r="L23" s="118" t="e">
        <f>IF(males!#REF!&gt;0,males!#REF!,"")</f>
        <v>#REF!</v>
      </c>
      <c r="M23" s="118" t="str">
        <f>IF(males!AS15&gt;0,males!AS15,"")</f>
        <v/>
      </c>
      <c r="N23" s="118" t="e">
        <f>IF(males!#REF!&gt;0,males!#REF!,"")</f>
        <v>#REF!</v>
      </c>
      <c r="O23" s="118" t="str">
        <f>IF(males!AS16&gt;0,males!AS16,"")</f>
        <v/>
      </c>
      <c r="P23" s="118" t="str">
        <f>IF(males!AS17&gt;0,males!AS17,"")</f>
        <v/>
      </c>
      <c r="Q23" s="118" t="e">
        <f>IF(males!#REF!&gt;0,males!#REF!,"")</f>
        <v>#REF!</v>
      </c>
      <c r="R23" s="118" t="str">
        <f>IF(males!AS18&gt;0,males!AS18,"")</f>
        <v/>
      </c>
      <c r="S23" s="118" t="str">
        <f>IF(males!AS19&gt;0,males!AS19,"")</f>
        <v/>
      </c>
      <c r="T23" s="118" t="e">
        <f>IF(males!#REF!&gt;0,males!#REF!,"")</f>
        <v>#REF!</v>
      </c>
      <c r="U23" s="118" t="e">
        <f>IF(males!#REF!&gt;0,males!#REF!,"")</f>
        <v>#REF!</v>
      </c>
      <c r="V23" s="118" t="str">
        <f>IF(males!AS20&gt;0,males!AS20,"")</f>
        <v/>
      </c>
      <c r="W23" s="118" t="e">
        <f>IF(males!#REF!&gt;0,males!#REF!,"")</f>
        <v>#REF!</v>
      </c>
      <c r="X23" s="118" t="e">
        <f>IF(males!#REF!&gt;0,males!#REF!,"")</f>
        <v>#REF!</v>
      </c>
      <c r="Y23" s="118" t="str">
        <f>IF(males!AS21&gt;0,males!AS21,"")</f>
        <v/>
      </c>
      <c r="Z23" s="118" t="str">
        <f>IF(males!AS23&gt;0,males!AS23,"")</f>
        <v/>
      </c>
      <c r="AA23" s="118" t="str">
        <f>IF(males!AS25&gt;0,males!AS25,"")</f>
        <v/>
      </c>
      <c r="AB23" s="118" t="str">
        <f>IF(males!AS26&gt;0,males!AS26,"")</f>
        <v/>
      </c>
      <c r="AC23" s="118" t="str">
        <f>IF(males!AS29&gt;0,males!AS29,"")</f>
        <v/>
      </c>
      <c r="AD23" s="118" t="str">
        <f>IF(males!AS30&gt;0,males!AS30,"")</f>
        <v/>
      </c>
      <c r="AE23" s="118" t="str">
        <f>IF(males!AS33&gt;0,males!AS33,"")</f>
        <v/>
      </c>
      <c r="AF23" s="118" t="str">
        <f>IF(males!AS34&gt;0,males!AS34,"")</f>
        <v/>
      </c>
      <c r="AG23" s="118" t="str">
        <f>IF(males!AS37&gt;0,males!AS37,"")</f>
        <v/>
      </c>
      <c r="AH23" s="118" t="str">
        <f>IF(males!AS38&gt;0,males!AS38,"")</f>
        <v/>
      </c>
    </row>
    <row r="24" spans="1:34" ht="14">
      <c r="A24" s="127" t="str">
        <f>'males_stats (μm)'!A$2</f>
        <v>Genus species</v>
      </c>
      <c r="B24" s="129" t="str">
        <f>'males_stats (μm)'!B$2</f>
        <v>Country.sample</v>
      </c>
      <c r="C24" s="101">
        <f>males!AT1</f>
        <v>23</v>
      </c>
      <c r="D24" s="103" t="str">
        <f>IF(males!AU3&gt;0,males!AU3,"")</f>
        <v/>
      </c>
      <c r="E24" s="118" t="str">
        <f>IF(males!AU6&gt;0,males!AU6,"")</f>
        <v/>
      </c>
      <c r="F24" s="118" t="str">
        <f>IF(males!AU7&gt;0,males!AU7,"")</f>
        <v/>
      </c>
      <c r="G24" s="118" t="str">
        <f>IF(males!AU8&gt;0,males!AU8,"")</f>
        <v/>
      </c>
      <c r="H24" s="118" t="str">
        <f>IF(males!AU9&gt;0,males!AU9,"")</f>
        <v/>
      </c>
      <c r="I24" s="118" t="str">
        <f>IF(males!AU10&gt;0,males!AU10,"")</f>
        <v/>
      </c>
      <c r="J24" s="119" t="str">
        <f>IF(males!AU14&gt;0,males!AU14,"")</f>
        <v/>
      </c>
      <c r="K24" s="118" t="e">
        <f>IF(males!#REF!&gt;0,males!#REF!,"")</f>
        <v>#REF!</v>
      </c>
      <c r="L24" s="118" t="e">
        <f>IF(males!#REF!&gt;0,males!#REF!,"")</f>
        <v>#REF!</v>
      </c>
      <c r="M24" s="118" t="str">
        <f>IF(males!AU15&gt;0,males!AU15,"")</f>
        <v/>
      </c>
      <c r="N24" s="118" t="e">
        <f>IF(males!#REF!&gt;0,males!#REF!,"")</f>
        <v>#REF!</v>
      </c>
      <c r="O24" s="118" t="str">
        <f>IF(males!AU16&gt;0,males!AU16,"")</f>
        <v/>
      </c>
      <c r="P24" s="118" t="str">
        <f>IF(males!AU17&gt;0,males!AU17,"")</f>
        <v/>
      </c>
      <c r="Q24" s="118" t="e">
        <f>IF(males!#REF!&gt;0,males!#REF!,"")</f>
        <v>#REF!</v>
      </c>
      <c r="R24" s="118" t="str">
        <f>IF(males!AU18&gt;0,males!AU18,"")</f>
        <v/>
      </c>
      <c r="S24" s="118" t="str">
        <f>IF(males!AU19&gt;0,males!AU19,"")</f>
        <v/>
      </c>
      <c r="T24" s="118" t="e">
        <f>IF(males!#REF!&gt;0,males!#REF!,"")</f>
        <v>#REF!</v>
      </c>
      <c r="U24" s="118" t="e">
        <f>IF(males!#REF!&gt;0,males!#REF!,"")</f>
        <v>#REF!</v>
      </c>
      <c r="V24" s="118" t="str">
        <f>IF(males!AU20&gt;0,males!AU20,"")</f>
        <v/>
      </c>
      <c r="W24" s="118" t="e">
        <f>IF(males!#REF!&gt;0,males!#REF!,"")</f>
        <v>#REF!</v>
      </c>
      <c r="X24" s="118" t="e">
        <f>IF(males!#REF!&gt;0,males!#REF!,"")</f>
        <v>#REF!</v>
      </c>
      <c r="Y24" s="118" t="str">
        <f>IF(males!AU21&gt;0,males!AU21,"")</f>
        <v/>
      </c>
      <c r="Z24" s="118" t="str">
        <f>IF(males!AU23&gt;0,males!AU23,"")</f>
        <v/>
      </c>
      <c r="AA24" s="118" t="str">
        <f>IF(males!AU25&gt;0,males!AU25,"")</f>
        <v/>
      </c>
      <c r="AB24" s="118" t="str">
        <f>IF(males!AU26&gt;0,males!AU26,"")</f>
        <v/>
      </c>
      <c r="AC24" s="118" t="str">
        <f>IF(males!AU29&gt;0,males!AU29,"")</f>
        <v/>
      </c>
      <c r="AD24" s="118" t="str">
        <f>IF(males!AU30&gt;0,males!AU30,"")</f>
        <v/>
      </c>
      <c r="AE24" s="118" t="str">
        <f>IF(males!AU33&gt;0,males!AU33,"")</f>
        <v/>
      </c>
      <c r="AF24" s="118" t="str">
        <f>IF(males!AU34&gt;0,males!AU34,"")</f>
        <v/>
      </c>
      <c r="AG24" s="118" t="str">
        <f>IF(males!AU37&gt;0,males!AU37,"")</f>
        <v/>
      </c>
      <c r="AH24" s="118" t="str">
        <f>IF(males!AU38&gt;0,males!AU38,"")</f>
        <v/>
      </c>
    </row>
    <row r="25" spans="1:34" ht="14">
      <c r="A25" s="127" t="str">
        <f>'males_stats (μm)'!A$2</f>
        <v>Genus species</v>
      </c>
      <c r="B25" s="129" t="str">
        <f>'males_stats (μm)'!B$2</f>
        <v>Country.sample</v>
      </c>
      <c r="C25" s="101">
        <f>males!AV1</f>
        <v>24</v>
      </c>
      <c r="D25" s="103" t="str">
        <f>IF(males!AW3&gt;0,males!AW3,"")</f>
        <v/>
      </c>
      <c r="E25" s="118" t="str">
        <f>IF(males!AW6&gt;0,males!AW6,"")</f>
        <v/>
      </c>
      <c r="F25" s="118" t="str">
        <f>IF(males!AW7&gt;0,males!AW7,"")</f>
        <v/>
      </c>
      <c r="G25" s="118" t="str">
        <f>IF(males!AW8&gt;0,males!AW8,"")</f>
        <v/>
      </c>
      <c r="H25" s="118" t="str">
        <f>IF(males!AW9&gt;0,males!AW9,"")</f>
        <v/>
      </c>
      <c r="I25" s="118" t="str">
        <f>IF(males!AW10&gt;0,males!AW10,"")</f>
        <v/>
      </c>
      <c r="J25" s="119" t="str">
        <f>IF(males!AW14&gt;0,males!AW14,"")</f>
        <v/>
      </c>
      <c r="K25" s="118" t="e">
        <f>IF(males!#REF!&gt;0,males!#REF!,"")</f>
        <v>#REF!</v>
      </c>
      <c r="L25" s="118" t="e">
        <f>IF(males!#REF!&gt;0,males!#REF!,"")</f>
        <v>#REF!</v>
      </c>
      <c r="M25" s="118" t="str">
        <f>IF(males!AW15&gt;0,males!AW15,"")</f>
        <v/>
      </c>
      <c r="N25" s="118" t="e">
        <f>IF(males!#REF!&gt;0,males!#REF!,"")</f>
        <v>#REF!</v>
      </c>
      <c r="O25" s="118" t="str">
        <f>IF(males!AW16&gt;0,males!AW16,"")</f>
        <v/>
      </c>
      <c r="P25" s="118" t="str">
        <f>IF(males!AW17&gt;0,males!AW17,"")</f>
        <v/>
      </c>
      <c r="Q25" s="118" t="e">
        <f>IF(males!#REF!&gt;0,males!#REF!,"")</f>
        <v>#REF!</v>
      </c>
      <c r="R25" s="118" t="str">
        <f>IF(males!AW18&gt;0,males!AW18,"")</f>
        <v/>
      </c>
      <c r="S25" s="118" t="str">
        <f>IF(males!AW19&gt;0,males!AW19,"")</f>
        <v/>
      </c>
      <c r="T25" s="118" t="e">
        <f>IF(males!#REF!&gt;0,males!#REF!,"")</f>
        <v>#REF!</v>
      </c>
      <c r="U25" s="118" t="e">
        <f>IF(males!#REF!&gt;0,males!#REF!,"")</f>
        <v>#REF!</v>
      </c>
      <c r="V25" s="118" t="str">
        <f>IF(males!AW20&gt;0,males!AW20,"")</f>
        <v/>
      </c>
      <c r="W25" s="118" t="e">
        <f>IF(males!#REF!&gt;0,males!#REF!,"")</f>
        <v>#REF!</v>
      </c>
      <c r="X25" s="118" t="e">
        <f>IF(males!#REF!&gt;0,males!#REF!,"")</f>
        <v>#REF!</v>
      </c>
      <c r="Y25" s="118" t="str">
        <f>IF(males!AW21&gt;0,males!AW21,"")</f>
        <v/>
      </c>
      <c r="Z25" s="118" t="str">
        <f>IF(males!AW23&gt;0,males!AW23,"")</f>
        <v/>
      </c>
      <c r="AA25" s="118" t="str">
        <f>IF(males!AW25&gt;0,males!AW25,"")</f>
        <v/>
      </c>
      <c r="AB25" s="118" t="str">
        <f>IF(males!AW26&gt;0,males!AW26,"")</f>
        <v/>
      </c>
      <c r="AC25" s="118" t="str">
        <f>IF(males!AW29&gt;0,males!AW29,"")</f>
        <v/>
      </c>
      <c r="AD25" s="118" t="str">
        <f>IF(males!AW30&gt;0,males!AW30,"")</f>
        <v/>
      </c>
      <c r="AE25" s="118" t="str">
        <f>IF(males!AW33&gt;0,males!AW33,"")</f>
        <v/>
      </c>
      <c r="AF25" s="118" t="str">
        <f>IF(males!AW34&gt;0,males!AW34,"")</f>
        <v/>
      </c>
      <c r="AG25" s="118" t="str">
        <f>IF(males!AW37&gt;0,males!AW37,"")</f>
        <v/>
      </c>
      <c r="AH25" s="118" t="str">
        <f>IF(males!AW38&gt;0,males!AW38,"")</f>
        <v/>
      </c>
    </row>
    <row r="26" spans="1:34" ht="14">
      <c r="A26" s="127" t="str">
        <f>'males_stats (μm)'!A$2</f>
        <v>Genus species</v>
      </c>
      <c r="B26" s="129" t="str">
        <f>'males_stats (μm)'!B$2</f>
        <v>Country.sample</v>
      </c>
      <c r="C26" s="101">
        <f>males!AX1</f>
        <v>25</v>
      </c>
      <c r="D26" s="103" t="str">
        <f>IF(males!AY3&gt;0,males!AY3,"")</f>
        <v/>
      </c>
      <c r="E26" s="118" t="str">
        <f>IF(males!AY6&gt;0,males!AY6,"")</f>
        <v/>
      </c>
      <c r="F26" s="118" t="str">
        <f>IF(males!AY7&gt;0,males!AY7,"")</f>
        <v/>
      </c>
      <c r="G26" s="118" t="str">
        <f>IF(males!AY8&gt;0,males!AY8,"")</f>
        <v/>
      </c>
      <c r="H26" s="118" t="str">
        <f>IF(males!AY9&gt;0,males!AY9,"")</f>
        <v/>
      </c>
      <c r="I26" s="118" t="str">
        <f>IF(males!AY10&gt;0,males!AY10,"")</f>
        <v/>
      </c>
      <c r="J26" s="119" t="str">
        <f>IF(males!AY14&gt;0,males!AY14,"")</f>
        <v/>
      </c>
      <c r="K26" s="118" t="e">
        <f>IF(males!#REF!&gt;0,males!#REF!,"")</f>
        <v>#REF!</v>
      </c>
      <c r="L26" s="118" t="e">
        <f>IF(males!#REF!&gt;0,males!#REF!,"")</f>
        <v>#REF!</v>
      </c>
      <c r="M26" s="118" t="str">
        <f>IF(males!AY15&gt;0,males!AY15,"")</f>
        <v/>
      </c>
      <c r="N26" s="118" t="e">
        <f>IF(males!#REF!&gt;0,males!#REF!,"")</f>
        <v>#REF!</v>
      </c>
      <c r="O26" s="118" t="str">
        <f>IF(males!AY16&gt;0,males!AY16,"")</f>
        <v/>
      </c>
      <c r="P26" s="118" t="str">
        <f>IF(males!AY17&gt;0,males!AY17,"")</f>
        <v/>
      </c>
      <c r="Q26" s="118" t="e">
        <f>IF(males!#REF!&gt;0,males!#REF!,"")</f>
        <v>#REF!</v>
      </c>
      <c r="R26" s="118" t="str">
        <f>IF(males!AY18&gt;0,males!AY18,"")</f>
        <v/>
      </c>
      <c r="S26" s="118" t="str">
        <f>IF(males!AY19&gt;0,males!AY19,"")</f>
        <v/>
      </c>
      <c r="T26" s="118" t="e">
        <f>IF(males!#REF!&gt;0,males!#REF!,"")</f>
        <v>#REF!</v>
      </c>
      <c r="U26" s="118" t="e">
        <f>IF(males!#REF!&gt;0,males!#REF!,"")</f>
        <v>#REF!</v>
      </c>
      <c r="V26" s="118" t="str">
        <f>IF(males!AY20&gt;0,males!AY20,"")</f>
        <v/>
      </c>
      <c r="W26" s="118" t="e">
        <f>IF(males!#REF!&gt;0,males!#REF!,"")</f>
        <v>#REF!</v>
      </c>
      <c r="X26" s="118" t="e">
        <f>IF(males!#REF!&gt;0,males!#REF!,"")</f>
        <v>#REF!</v>
      </c>
      <c r="Y26" s="118" t="str">
        <f>IF(males!AY21&gt;0,males!AY21,"")</f>
        <v/>
      </c>
      <c r="Z26" s="118" t="str">
        <f>IF(males!AY23&gt;0,males!AY23,"")</f>
        <v/>
      </c>
      <c r="AA26" s="118" t="str">
        <f>IF(males!AY25&gt;0,males!AY25,"")</f>
        <v/>
      </c>
      <c r="AB26" s="118" t="str">
        <f>IF(males!AY26&gt;0,males!AY26,"")</f>
        <v/>
      </c>
      <c r="AC26" s="118" t="str">
        <f>IF(males!AY29&gt;0,males!AY29,"")</f>
        <v/>
      </c>
      <c r="AD26" s="118" t="str">
        <f>IF(males!AY30&gt;0,males!AY30,"")</f>
        <v/>
      </c>
      <c r="AE26" s="118" t="str">
        <f>IF(males!AY33&gt;0,males!AY33,"")</f>
        <v/>
      </c>
      <c r="AF26" s="118" t="str">
        <f>IF(males!AY34&gt;0,males!AY34,"")</f>
        <v/>
      </c>
      <c r="AG26" s="118" t="str">
        <f>IF(males!AY37&gt;0,males!AY37,"")</f>
        <v/>
      </c>
      <c r="AH26" s="118" t="str">
        <f>IF(males!AY38&gt;0,males!AY38,"")</f>
        <v/>
      </c>
    </row>
    <row r="27" spans="1:34" ht="14">
      <c r="A27" s="127" t="str">
        <f>'males_stats (μm)'!A$2</f>
        <v>Genus species</v>
      </c>
      <c r="B27" s="129" t="str">
        <f>'males_stats (μm)'!B$2</f>
        <v>Country.sample</v>
      </c>
      <c r="C27" s="101">
        <f>males!AZ1</f>
        <v>26</v>
      </c>
      <c r="D27" s="103" t="str">
        <f>IF(males!BA3&gt;0,males!BA3,"")</f>
        <v/>
      </c>
      <c r="E27" s="118" t="str">
        <f>IF(males!BA6&gt;0,males!BA6,"")</f>
        <v/>
      </c>
      <c r="F27" s="118" t="str">
        <f>IF(males!BA7&gt;0,males!BA7,"")</f>
        <v/>
      </c>
      <c r="G27" s="118" t="str">
        <f>IF(males!BA8&gt;0,males!BA8,"")</f>
        <v/>
      </c>
      <c r="H27" s="118" t="str">
        <f>IF(males!BA9&gt;0,males!BA9,"")</f>
        <v/>
      </c>
      <c r="I27" s="118" t="str">
        <f>IF(males!BA10&gt;0,males!BA10,"")</f>
        <v/>
      </c>
      <c r="J27" s="119" t="str">
        <f>IF(males!BA14&gt;0,males!BA14,"")</f>
        <v/>
      </c>
      <c r="K27" s="118" t="e">
        <f>IF(males!#REF!&gt;0,males!#REF!,"")</f>
        <v>#REF!</v>
      </c>
      <c r="L27" s="118" t="e">
        <f>IF(males!#REF!&gt;0,males!#REF!,"")</f>
        <v>#REF!</v>
      </c>
      <c r="M27" s="118" t="str">
        <f>IF(males!BA15&gt;0,males!BA15,"")</f>
        <v/>
      </c>
      <c r="N27" s="118" t="e">
        <f>IF(males!#REF!&gt;0,males!#REF!,"")</f>
        <v>#REF!</v>
      </c>
      <c r="O27" s="118" t="str">
        <f>IF(males!BA16&gt;0,males!BA16,"")</f>
        <v/>
      </c>
      <c r="P27" s="118" t="str">
        <f>IF(males!BA17&gt;0,males!BA17,"")</f>
        <v/>
      </c>
      <c r="Q27" s="118" t="e">
        <f>IF(males!#REF!&gt;0,males!#REF!,"")</f>
        <v>#REF!</v>
      </c>
      <c r="R27" s="118" t="str">
        <f>IF(males!BA18&gt;0,males!BA18,"")</f>
        <v/>
      </c>
      <c r="S27" s="118" t="str">
        <f>IF(males!BA19&gt;0,males!BA19,"")</f>
        <v/>
      </c>
      <c r="T27" s="118" t="e">
        <f>IF(males!#REF!&gt;0,males!#REF!,"")</f>
        <v>#REF!</v>
      </c>
      <c r="U27" s="118" t="e">
        <f>IF(males!#REF!&gt;0,males!#REF!,"")</f>
        <v>#REF!</v>
      </c>
      <c r="V27" s="118" t="str">
        <f>IF(males!BA20&gt;0,males!BA20,"")</f>
        <v/>
      </c>
      <c r="W27" s="118" t="e">
        <f>IF(males!#REF!&gt;0,males!#REF!,"")</f>
        <v>#REF!</v>
      </c>
      <c r="X27" s="118" t="e">
        <f>IF(males!#REF!&gt;0,males!#REF!,"")</f>
        <v>#REF!</v>
      </c>
      <c r="Y27" s="118" t="str">
        <f>IF(males!BA21&gt;0,males!BA21,"")</f>
        <v/>
      </c>
      <c r="Z27" s="118" t="str">
        <f>IF(males!BA23&gt;0,males!BA23,"")</f>
        <v/>
      </c>
      <c r="AA27" s="118" t="str">
        <f>IF(males!BA25&gt;0,males!BA25,"")</f>
        <v/>
      </c>
      <c r="AB27" s="118" t="str">
        <f>IF(males!BA26&gt;0,males!BA26,"")</f>
        <v/>
      </c>
      <c r="AC27" s="118" t="str">
        <f>IF(males!BA29&gt;0,males!BA29,"")</f>
        <v/>
      </c>
      <c r="AD27" s="118" t="str">
        <f>IF(males!BA30&gt;0,males!BA30,"")</f>
        <v/>
      </c>
      <c r="AE27" s="118" t="str">
        <f>IF(males!BA33&gt;0,males!BA33,"")</f>
        <v/>
      </c>
      <c r="AF27" s="118" t="str">
        <f>IF(males!BA34&gt;0,males!BA34,"")</f>
        <v/>
      </c>
      <c r="AG27" s="118" t="str">
        <f>IF(males!BA37&gt;0,males!BA37,"")</f>
        <v/>
      </c>
      <c r="AH27" s="118" t="str">
        <f>IF(males!BA38&gt;0,males!BA38,"")</f>
        <v/>
      </c>
    </row>
    <row r="28" spans="1:34" ht="14">
      <c r="A28" s="127" t="str">
        <f>'males_stats (μm)'!A$2</f>
        <v>Genus species</v>
      </c>
      <c r="B28" s="129" t="str">
        <f>'males_stats (μm)'!B$2</f>
        <v>Country.sample</v>
      </c>
      <c r="C28" s="101">
        <f>males!BB1</f>
        <v>27</v>
      </c>
      <c r="D28" s="103" t="str">
        <f>IF(males!BC3&gt;0,males!BC3,"")</f>
        <v/>
      </c>
      <c r="E28" s="118" t="str">
        <f>IF(males!BC6&gt;0,males!BC6,"")</f>
        <v/>
      </c>
      <c r="F28" s="118" t="str">
        <f>IF(males!BC7&gt;0,males!BC7,"")</f>
        <v/>
      </c>
      <c r="G28" s="118" t="str">
        <f>IF(males!BC8&gt;0,males!BC8,"")</f>
        <v/>
      </c>
      <c r="H28" s="118" t="str">
        <f>IF(males!BC9&gt;0,males!BC9,"")</f>
        <v/>
      </c>
      <c r="I28" s="118" t="str">
        <f>IF(males!BC10&gt;0,males!BC10,"")</f>
        <v/>
      </c>
      <c r="J28" s="119" t="str">
        <f>IF(males!BC14&gt;0,males!BC14,"")</f>
        <v/>
      </c>
      <c r="K28" s="118" t="e">
        <f>IF(males!#REF!&gt;0,males!#REF!,"")</f>
        <v>#REF!</v>
      </c>
      <c r="L28" s="118" t="e">
        <f>IF(males!#REF!&gt;0,males!#REF!,"")</f>
        <v>#REF!</v>
      </c>
      <c r="M28" s="118" t="str">
        <f>IF(males!BC15&gt;0,males!BC15,"")</f>
        <v/>
      </c>
      <c r="N28" s="118" t="e">
        <f>IF(males!#REF!&gt;0,males!#REF!,"")</f>
        <v>#REF!</v>
      </c>
      <c r="O28" s="118" t="str">
        <f>IF(males!BC16&gt;0,males!BC16,"")</f>
        <v/>
      </c>
      <c r="P28" s="118" t="str">
        <f>IF(males!BC17&gt;0,males!BC17,"")</f>
        <v/>
      </c>
      <c r="Q28" s="118" t="e">
        <f>IF(males!#REF!&gt;0,males!#REF!,"")</f>
        <v>#REF!</v>
      </c>
      <c r="R28" s="118" t="str">
        <f>IF(males!BC18&gt;0,males!BC18,"")</f>
        <v/>
      </c>
      <c r="S28" s="118" t="str">
        <f>IF(males!BC19&gt;0,males!BC19,"")</f>
        <v/>
      </c>
      <c r="T28" s="118" t="e">
        <f>IF(males!#REF!&gt;0,males!#REF!,"")</f>
        <v>#REF!</v>
      </c>
      <c r="U28" s="118" t="e">
        <f>IF(males!#REF!&gt;0,males!#REF!,"")</f>
        <v>#REF!</v>
      </c>
      <c r="V28" s="118" t="str">
        <f>IF(males!BC20&gt;0,males!BC20,"")</f>
        <v/>
      </c>
      <c r="W28" s="118" t="e">
        <f>IF(males!#REF!&gt;0,males!#REF!,"")</f>
        <v>#REF!</v>
      </c>
      <c r="X28" s="118" t="e">
        <f>IF(males!#REF!&gt;0,males!#REF!,"")</f>
        <v>#REF!</v>
      </c>
      <c r="Y28" s="118" t="str">
        <f>IF(males!BC21&gt;0,males!BC21,"")</f>
        <v/>
      </c>
      <c r="Z28" s="118" t="str">
        <f>IF(males!BC23&gt;0,males!BC23,"")</f>
        <v/>
      </c>
      <c r="AA28" s="118" t="str">
        <f>IF(males!BC25&gt;0,males!BC25,"")</f>
        <v/>
      </c>
      <c r="AB28" s="118" t="str">
        <f>IF(males!BC26&gt;0,males!BC26,"")</f>
        <v/>
      </c>
      <c r="AC28" s="118" t="str">
        <f>IF(males!BC29&gt;0,males!BC29,"")</f>
        <v/>
      </c>
      <c r="AD28" s="118" t="str">
        <f>IF(males!BC30&gt;0,males!BC30,"")</f>
        <v/>
      </c>
      <c r="AE28" s="118" t="str">
        <f>IF(males!BC33&gt;0,males!BC33,"")</f>
        <v/>
      </c>
      <c r="AF28" s="118" t="str">
        <f>IF(males!BC34&gt;0,males!BC34,"")</f>
        <v/>
      </c>
      <c r="AG28" s="118" t="str">
        <f>IF(males!BC37&gt;0,males!BC37,"")</f>
        <v/>
      </c>
      <c r="AH28" s="118" t="str">
        <f>IF(males!BC38&gt;0,males!BC38,"")</f>
        <v/>
      </c>
    </row>
    <row r="29" spans="1:34" ht="14">
      <c r="A29" s="127" t="str">
        <f>'males_stats (μm)'!A$2</f>
        <v>Genus species</v>
      </c>
      <c r="B29" s="129" t="str">
        <f>'males_stats (μm)'!B$2</f>
        <v>Country.sample</v>
      </c>
      <c r="C29" s="101">
        <f>males!BD1</f>
        <v>28</v>
      </c>
      <c r="D29" s="103" t="str">
        <f>IF(males!BE3&gt;0,males!BE3,"")</f>
        <v/>
      </c>
      <c r="E29" s="118" t="str">
        <f>IF(males!BE6&gt;0,males!BE6,"")</f>
        <v/>
      </c>
      <c r="F29" s="118" t="str">
        <f>IF(males!BE7&gt;0,males!BE7,"")</f>
        <v/>
      </c>
      <c r="G29" s="118" t="str">
        <f>IF(males!BE8&gt;0,males!BE8,"")</f>
        <v/>
      </c>
      <c r="H29" s="118" t="str">
        <f>IF(males!BE9&gt;0,males!BE9,"")</f>
        <v/>
      </c>
      <c r="I29" s="118" t="str">
        <f>IF(males!BE10&gt;0,males!BE10,"")</f>
        <v/>
      </c>
      <c r="J29" s="119" t="str">
        <f>IF(males!BE14&gt;0,males!BE14,"")</f>
        <v/>
      </c>
      <c r="K29" s="118" t="e">
        <f>IF(males!#REF!&gt;0,males!#REF!,"")</f>
        <v>#REF!</v>
      </c>
      <c r="L29" s="118" t="e">
        <f>IF(males!#REF!&gt;0,males!#REF!,"")</f>
        <v>#REF!</v>
      </c>
      <c r="M29" s="118" t="str">
        <f>IF(males!BE15&gt;0,males!BE15,"")</f>
        <v/>
      </c>
      <c r="N29" s="118" t="e">
        <f>IF(males!#REF!&gt;0,males!#REF!,"")</f>
        <v>#REF!</v>
      </c>
      <c r="O29" s="118" t="str">
        <f>IF(males!BE16&gt;0,males!BE16,"")</f>
        <v/>
      </c>
      <c r="P29" s="118" t="str">
        <f>IF(males!BE17&gt;0,males!BE17,"")</f>
        <v/>
      </c>
      <c r="Q29" s="118" t="e">
        <f>IF(males!#REF!&gt;0,males!#REF!,"")</f>
        <v>#REF!</v>
      </c>
      <c r="R29" s="118" t="str">
        <f>IF(males!BE18&gt;0,males!BE18,"")</f>
        <v/>
      </c>
      <c r="S29" s="118" t="str">
        <f>IF(males!BE19&gt;0,males!BE19,"")</f>
        <v/>
      </c>
      <c r="T29" s="118" t="e">
        <f>IF(males!#REF!&gt;0,males!#REF!,"")</f>
        <v>#REF!</v>
      </c>
      <c r="U29" s="118" t="e">
        <f>IF(males!#REF!&gt;0,males!#REF!,"")</f>
        <v>#REF!</v>
      </c>
      <c r="V29" s="118" t="str">
        <f>IF(males!BE20&gt;0,males!BE20,"")</f>
        <v/>
      </c>
      <c r="W29" s="118" t="e">
        <f>IF(males!#REF!&gt;0,males!#REF!,"")</f>
        <v>#REF!</v>
      </c>
      <c r="X29" s="118" t="e">
        <f>IF(males!#REF!&gt;0,males!#REF!,"")</f>
        <v>#REF!</v>
      </c>
      <c r="Y29" s="118" t="str">
        <f>IF(males!BE21&gt;0,males!BE21,"")</f>
        <v/>
      </c>
      <c r="Z29" s="118" t="str">
        <f>IF(males!BE23&gt;0,males!BE23,"")</f>
        <v/>
      </c>
      <c r="AA29" s="118" t="str">
        <f>IF(males!BE25&gt;0,males!BE25,"")</f>
        <v/>
      </c>
      <c r="AB29" s="118" t="str">
        <f>IF(males!BE26&gt;0,males!BE26,"")</f>
        <v/>
      </c>
      <c r="AC29" s="118" t="str">
        <f>IF(males!BE29&gt;0,males!BE29,"")</f>
        <v/>
      </c>
      <c r="AD29" s="118" t="str">
        <f>IF(males!BE30&gt;0,males!BE30,"")</f>
        <v/>
      </c>
      <c r="AE29" s="118" t="str">
        <f>IF(males!BE33&gt;0,males!BE33,"")</f>
        <v/>
      </c>
      <c r="AF29" s="118" t="str">
        <f>IF(males!BE34&gt;0,males!BE34,"")</f>
        <v/>
      </c>
      <c r="AG29" s="118" t="str">
        <f>IF(males!BE37&gt;0,males!BE37,"")</f>
        <v/>
      </c>
      <c r="AH29" s="118" t="str">
        <f>IF(males!BE38&gt;0,males!BE38,"")</f>
        <v/>
      </c>
    </row>
    <row r="30" spans="1:34" ht="14">
      <c r="A30" s="127" t="str">
        <f>'males_stats (μm)'!A$2</f>
        <v>Genus species</v>
      </c>
      <c r="B30" s="129" t="str">
        <f>'males_stats (μm)'!B$2</f>
        <v>Country.sample</v>
      </c>
      <c r="C30" s="101">
        <f>males!BF1</f>
        <v>29</v>
      </c>
      <c r="D30" s="103" t="str">
        <f>IF(males!BG3&gt;0,males!BG3,"")</f>
        <v/>
      </c>
      <c r="E30" s="118" t="str">
        <f>IF(males!BG6&gt;0,males!BG6,"")</f>
        <v/>
      </c>
      <c r="F30" s="118" t="str">
        <f>IF(males!BG7&gt;0,males!BG7,"")</f>
        <v/>
      </c>
      <c r="G30" s="118" t="str">
        <f>IF(males!BG8&gt;0,males!BG8,"")</f>
        <v/>
      </c>
      <c r="H30" s="118" t="str">
        <f>IF(males!BG9&gt;0,males!BG9,"")</f>
        <v/>
      </c>
      <c r="I30" s="118" t="str">
        <f>IF(males!BG10&gt;0,males!BG10,"")</f>
        <v/>
      </c>
      <c r="J30" s="119" t="str">
        <f>IF(males!BG14&gt;0,males!BG14,"")</f>
        <v/>
      </c>
      <c r="K30" s="118" t="e">
        <f>IF(males!#REF!&gt;0,males!#REF!,"")</f>
        <v>#REF!</v>
      </c>
      <c r="L30" s="118" t="e">
        <f>IF(males!#REF!&gt;0,males!#REF!,"")</f>
        <v>#REF!</v>
      </c>
      <c r="M30" s="118" t="str">
        <f>IF(males!BG15&gt;0,males!BG15,"")</f>
        <v/>
      </c>
      <c r="N30" s="118" t="e">
        <f>IF(males!#REF!&gt;0,males!#REF!,"")</f>
        <v>#REF!</v>
      </c>
      <c r="O30" s="118" t="str">
        <f>IF(males!BG16&gt;0,males!BG16,"")</f>
        <v/>
      </c>
      <c r="P30" s="118" t="str">
        <f>IF(males!BG17&gt;0,males!BG17,"")</f>
        <v/>
      </c>
      <c r="Q30" s="118" t="e">
        <f>IF(males!#REF!&gt;0,males!#REF!,"")</f>
        <v>#REF!</v>
      </c>
      <c r="R30" s="118" t="str">
        <f>IF(males!BG18&gt;0,males!BG18,"")</f>
        <v/>
      </c>
      <c r="S30" s="118" t="str">
        <f>IF(males!BG19&gt;0,males!BG19,"")</f>
        <v/>
      </c>
      <c r="T30" s="118" t="e">
        <f>IF(males!#REF!&gt;0,males!#REF!,"")</f>
        <v>#REF!</v>
      </c>
      <c r="U30" s="118" t="e">
        <f>IF(males!#REF!&gt;0,males!#REF!,"")</f>
        <v>#REF!</v>
      </c>
      <c r="V30" s="118" t="str">
        <f>IF(males!BG20&gt;0,males!BG20,"")</f>
        <v/>
      </c>
      <c r="W30" s="118" t="e">
        <f>IF(males!#REF!&gt;0,males!#REF!,"")</f>
        <v>#REF!</v>
      </c>
      <c r="X30" s="118" t="e">
        <f>IF(males!#REF!&gt;0,males!#REF!,"")</f>
        <v>#REF!</v>
      </c>
      <c r="Y30" s="118" t="str">
        <f>IF(males!BG21&gt;0,males!BG21,"")</f>
        <v/>
      </c>
      <c r="Z30" s="118" t="str">
        <f>IF(males!BG23&gt;0,males!BG23,"")</f>
        <v/>
      </c>
      <c r="AA30" s="118" t="str">
        <f>IF(males!BG25&gt;0,males!BG25,"")</f>
        <v/>
      </c>
      <c r="AB30" s="118" t="str">
        <f>IF(males!BG26&gt;0,males!BG26,"")</f>
        <v/>
      </c>
      <c r="AC30" s="118" t="str">
        <f>IF(males!BG29&gt;0,males!BG29,"")</f>
        <v/>
      </c>
      <c r="AD30" s="118" t="str">
        <f>IF(males!BG30&gt;0,males!BG30,"")</f>
        <v/>
      </c>
      <c r="AE30" s="118" t="str">
        <f>IF(males!BG33&gt;0,males!BG33,"")</f>
        <v/>
      </c>
      <c r="AF30" s="118" t="str">
        <f>IF(males!BG34&gt;0,males!BG34,"")</f>
        <v/>
      </c>
      <c r="AG30" s="118" t="str">
        <f>IF(males!BG37&gt;0,males!BG37,"")</f>
        <v/>
      </c>
      <c r="AH30" s="118" t="str">
        <f>IF(males!BG38&gt;0,males!BG38,"")</f>
        <v/>
      </c>
    </row>
    <row r="31" spans="1:34" ht="14">
      <c r="A31" s="127" t="str">
        <f>'males_stats (μm)'!A$2</f>
        <v>Genus species</v>
      </c>
      <c r="B31" s="129" t="str">
        <f>'males_stats (μm)'!B$2</f>
        <v>Country.sample</v>
      </c>
      <c r="C31" s="101">
        <f>males!BH1</f>
        <v>30</v>
      </c>
      <c r="D31" s="103" t="str">
        <f>IF(males!BI3&gt;0,males!BI3,"")</f>
        <v/>
      </c>
      <c r="E31" s="118" t="str">
        <f>IF(males!BI6&gt;0,males!BI6,"")</f>
        <v/>
      </c>
      <c r="F31" s="118" t="str">
        <f>IF(males!BI7&gt;0,males!BI7,"")</f>
        <v/>
      </c>
      <c r="G31" s="118" t="str">
        <f>IF(males!BI8&gt;0,males!BI8,"")</f>
        <v/>
      </c>
      <c r="H31" s="118" t="str">
        <f>IF(males!BI9&gt;0,males!BI9,"")</f>
        <v/>
      </c>
      <c r="I31" s="118" t="str">
        <f>IF(males!BI10&gt;0,males!BI10,"")</f>
        <v/>
      </c>
      <c r="J31" s="119" t="str">
        <f>IF(males!BI14&gt;0,males!BI14,"")</f>
        <v/>
      </c>
      <c r="K31" s="118" t="e">
        <f>IF(males!#REF!&gt;0,males!#REF!,"")</f>
        <v>#REF!</v>
      </c>
      <c r="L31" s="118" t="e">
        <f>IF(males!#REF!&gt;0,males!#REF!,"")</f>
        <v>#REF!</v>
      </c>
      <c r="M31" s="118" t="str">
        <f>IF(males!BI15&gt;0,males!BI15,"")</f>
        <v/>
      </c>
      <c r="N31" s="118" t="e">
        <f>IF(males!#REF!&gt;0,males!#REF!,"")</f>
        <v>#REF!</v>
      </c>
      <c r="O31" s="118" t="str">
        <f>IF(males!BI16&gt;0,males!BI16,"")</f>
        <v/>
      </c>
      <c r="P31" s="118" t="str">
        <f>IF(males!BI17&gt;0,males!BI17,"")</f>
        <v/>
      </c>
      <c r="Q31" s="118" t="e">
        <f>IF(males!#REF!&gt;0,males!#REF!,"")</f>
        <v>#REF!</v>
      </c>
      <c r="R31" s="118" t="str">
        <f>IF(males!BI18&gt;0,males!BI18,"")</f>
        <v/>
      </c>
      <c r="S31" s="118" t="str">
        <f>IF(males!BI19&gt;0,males!BI19,"")</f>
        <v/>
      </c>
      <c r="T31" s="118" t="e">
        <f>IF(males!#REF!&gt;0,males!#REF!,"")</f>
        <v>#REF!</v>
      </c>
      <c r="U31" s="118" t="e">
        <f>IF(males!#REF!&gt;0,males!#REF!,"")</f>
        <v>#REF!</v>
      </c>
      <c r="V31" s="118" t="str">
        <f>IF(males!BI20&gt;0,males!BI20,"")</f>
        <v/>
      </c>
      <c r="W31" s="118" t="e">
        <f>IF(males!#REF!&gt;0,males!#REF!,"")</f>
        <v>#REF!</v>
      </c>
      <c r="X31" s="118" t="e">
        <f>IF(males!#REF!&gt;0,males!#REF!,"")</f>
        <v>#REF!</v>
      </c>
      <c r="Y31" s="118" t="str">
        <f>IF(males!BI21&gt;0,males!BI21,"")</f>
        <v/>
      </c>
      <c r="Z31" s="118" t="str">
        <f>IF(males!BI23&gt;0,males!BI23,"")</f>
        <v/>
      </c>
      <c r="AA31" s="118" t="str">
        <f>IF(males!BI25&gt;0,males!BI25,"")</f>
        <v/>
      </c>
      <c r="AB31" s="118" t="str">
        <f>IF(males!BI26&gt;0,males!BI26,"")</f>
        <v/>
      </c>
      <c r="AC31" s="118" t="str">
        <f>IF(males!BI29&gt;0,males!BI29,"")</f>
        <v/>
      </c>
      <c r="AD31" s="118" t="str">
        <f>IF(males!BI30&gt;0,males!BI30,"")</f>
        <v/>
      </c>
      <c r="AE31" s="118" t="str">
        <f>IF(males!BI33&gt;0,males!BI33,"")</f>
        <v/>
      </c>
      <c r="AF31" s="118" t="str">
        <f>IF(males!BI34&gt;0,males!BI34,"")</f>
        <v/>
      </c>
      <c r="AG31" s="118" t="str">
        <f>IF(males!BI37&gt;0,males!BI37,"")</f>
        <v/>
      </c>
      <c r="AH31" s="118" t="str">
        <f>IF(males!BI38&gt;0,males!BI38,"")</f>
        <v/>
      </c>
    </row>
  </sheetData>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CC00"/>
  </sheetPr>
  <dimension ref="A1:AP31"/>
  <sheetViews>
    <sheetView zoomScaleNormal="100" workbookViewId="0">
      <pane xSplit="3" ySplit="1" topLeftCell="D2" activePane="bottomRight" state="frozen"/>
      <selection activeCell="C2" sqref="C2"/>
      <selection pane="topRight" activeCell="C2" sqref="C2"/>
      <selection pane="bottomLeft" activeCell="C2" sqref="C2"/>
      <selection pane="bottomRight"/>
    </sheetView>
  </sheetViews>
  <sheetFormatPr baseColWidth="10" defaultColWidth="9.1640625" defaultRowHeight="13"/>
  <cols>
    <col min="1" max="1" width="16.83203125" style="65" customWidth="1"/>
    <col min="2" max="2" width="16.83203125" style="80" customWidth="1"/>
    <col min="3" max="3" width="9.1640625" style="66"/>
    <col min="4" max="4" width="9.1640625" style="64" customWidth="1"/>
    <col min="5" max="10" width="9.1640625" style="64"/>
    <col min="11" max="12" width="11.33203125" style="64" customWidth="1"/>
    <col min="13" max="30" width="9.1640625" style="64"/>
    <col min="31" max="32" width="6.6640625" style="64" customWidth="1"/>
    <col min="33" max="33" width="12.5" style="64" customWidth="1"/>
    <col min="34" max="35" width="6.6640625" style="64" customWidth="1"/>
    <col min="36" max="36" width="12.5" style="64" customWidth="1"/>
    <col min="37" max="38" width="6.6640625" style="64" customWidth="1"/>
    <col min="39" max="39" width="12.5" style="64" customWidth="1"/>
    <col min="40" max="41" width="6.6640625" style="64" customWidth="1"/>
    <col min="42" max="42" width="12.5" style="64" customWidth="1"/>
    <col min="43" max="16384" width="9.1640625" style="64"/>
  </cols>
  <sheetData>
    <row r="1" spans="1:42" ht="45">
      <c r="A1" s="63" t="s">
        <v>58</v>
      </c>
      <c r="B1" s="81" t="s">
        <v>59</v>
      </c>
      <c r="C1" s="67" t="s">
        <v>41</v>
      </c>
      <c r="D1" s="82" t="s">
        <v>4</v>
      </c>
      <c r="E1" s="82" t="s">
        <v>28</v>
      </c>
      <c r="F1" s="82" t="s">
        <v>43</v>
      </c>
      <c r="G1" s="82" t="s">
        <v>44</v>
      </c>
      <c r="H1" s="82" t="s">
        <v>45</v>
      </c>
      <c r="I1" s="82" t="s">
        <v>46</v>
      </c>
      <c r="J1" s="82" t="s">
        <v>47</v>
      </c>
      <c r="K1" s="82" t="s">
        <v>48</v>
      </c>
      <c r="L1" s="82" t="s">
        <v>49</v>
      </c>
      <c r="M1" s="82" t="s">
        <v>74</v>
      </c>
      <c r="N1" s="82" t="s">
        <v>75</v>
      </c>
      <c r="O1" s="82" t="s">
        <v>82</v>
      </c>
      <c r="P1" s="82" t="s">
        <v>79</v>
      </c>
      <c r="Q1" s="82" t="s">
        <v>76</v>
      </c>
      <c r="R1" s="82" t="s">
        <v>83</v>
      </c>
      <c r="S1" s="82" t="s">
        <v>80</v>
      </c>
      <c r="T1" s="82" t="s">
        <v>77</v>
      </c>
      <c r="U1" s="82" t="s">
        <v>84</v>
      </c>
      <c r="V1" s="82" t="s">
        <v>81</v>
      </c>
      <c r="W1" s="82" t="s">
        <v>78</v>
      </c>
      <c r="X1" s="82" t="s">
        <v>85</v>
      </c>
      <c r="Y1" s="82" t="s">
        <v>5</v>
      </c>
      <c r="Z1" s="82" t="s">
        <v>26</v>
      </c>
      <c r="AA1" s="82" t="s">
        <v>27</v>
      </c>
      <c r="AB1" s="82" t="s">
        <v>6</v>
      </c>
      <c r="AC1" s="82" t="s">
        <v>7</v>
      </c>
      <c r="AD1" s="82" t="s">
        <v>8</v>
      </c>
      <c r="AE1" s="82" t="s">
        <v>60</v>
      </c>
      <c r="AF1" s="82" t="s">
        <v>61</v>
      </c>
      <c r="AG1" s="82" t="s">
        <v>101</v>
      </c>
      <c r="AH1" s="82" t="s">
        <v>62</v>
      </c>
      <c r="AI1" s="82" t="s">
        <v>63</v>
      </c>
      <c r="AJ1" s="82" t="s">
        <v>102</v>
      </c>
      <c r="AK1" s="82" t="s">
        <v>64</v>
      </c>
      <c r="AL1" s="82" t="s">
        <v>65</v>
      </c>
      <c r="AM1" s="82" t="s">
        <v>103</v>
      </c>
      <c r="AN1" s="82" t="s">
        <v>66</v>
      </c>
      <c r="AO1" s="82" t="s">
        <v>67</v>
      </c>
      <c r="AP1" s="82" t="s">
        <v>104</v>
      </c>
    </row>
    <row r="2" spans="1:42" ht="14">
      <c r="A2" s="127" t="str">
        <f>'general info'!D2</f>
        <v>Genus species</v>
      </c>
      <c r="B2" s="128" t="str">
        <f>'general info'!D3</f>
        <v>Country.sample</v>
      </c>
      <c r="C2" s="101" t="str">
        <f>juveniles!B1</f>
        <v>1 (HOL)</v>
      </c>
      <c r="D2" s="102" t="str">
        <f>IF(juveniles!B3&gt;0,juveniles!B3,"")</f>
        <v/>
      </c>
      <c r="E2" s="107" t="str">
        <f>IF(juveniles!B4&gt;0,juveniles!B4,"")</f>
        <v/>
      </c>
      <c r="F2" s="107" t="str">
        <f>IF(juveniles!B6&gt;0,juveniles!B6,"")</f>
        <v/>
      </c>
      <c r="G2" s="107" t="str">
        <f>IF(juveniles!B7&gt;0,juveniles!B7,"")</f>
        <v/>
      </c>
      <c r="H2" s="107" t="str">
        <f>IF(juveniles!B8&gt;0,juveniles!B8,"")</f>
        <v/>
      </c>
      <c r="I2" s="107" t="str">
        <f>IF(juveniles!B9&gt;0,juveniles!B9,"")</f>
        <v/>
      </c>
      <c r="J2" s="107" t="str">
        <f>IF(juveniles!B10&gt;0,juveniles!B10,"")</f>
        <v/>
      </c>
      <c r="K2" s="108" t="str">
        <f>IF(juveniles!B11&gt;0,juveniles!B11,"")</f>
        <v/>
      </c>
      <c r="L2" s="109" t="str">
        <f>IF(juveniles!B12&gt;0,juveniles!B12,"")</f>
        <v/>
      </c>
      <c r="M2" s="110" t="str">
        <f>IF(juveniles!B14&gt;0,juveniles!B14,"")</f>
        <v/>
      </c>
      <c r="N2" s="107" t="e">
        <f>IF(juveniles!#REF!&gt;0,juveniles!#REF!,"")</f>
        <v>#REF!</v>
      </c>
      <c r="O2" s="107" t="e">
        <f>IF(juveniles!#REF!&gt;0,juveniles!#REF!,"")</f>
        <v>#REF!</v>
      </c>
      <c r="P2" s="107" t="str">
        <f>IF(juveniles!B15&gt;0,juveniles!B15,"")</f>
        <v/>
      </c>
      <c r="Q2" s="107" t="e">
        <f>IF(juveniles!#REF!&gt;0,juveniles!#REF!,"")</f>
        <v>#REF!</v>
      </c>
      <c r="R2" s="107" t="str">
        <f>IF(juveniles!B16&gt;0,juveniles!B16,"")</f>
        <v/>
      </c>
      <c r="S2" s="107" t="str">
        <f>IF(juveniles!B17&gt;0,juveniles!B17,"")</f>
        <v/>
      </c>
      <c r="T2" s="107" t="e">
        <f>IF(juveniles!#REF!&gt;0,juveniles!#REF!,"")</f>
        <v>#REF!</v>
      </c>
      <c r="U2" s="107" t="str">
        <f>IF(juveniles!B18&gt;0,juveniles!B18,"")</f>
        <v/>
      </c>
      <c r="V2" s="107" t="str">
        <f>IF(juveniles!B19&gt;0,juveniles!B19,"")</f>
        <v/>
      </c>
      <c r="W2" s="107" t="e">
        <f>IF(juveniles!#REF!&gt;0,juveniles!#REF!,"")</f>
        <v>#REF!</v>
      </c>
      <c r="X2" s="107" t="e">
        <f>IF(juveniles!#REF!&gt;0,juveniles!#REF!,"")</f>
        <v>#REF!</v>
      </c>
      <c r="Y2" s="107" t="str">
        <f>IF(juveniles!B20&gt;0,juveniles!B20,"")</f>
        <v/>
      </c>
      <c r="Z2" s="107" t="e">
        <f>IF(juveniles!#REF!&gt;0,juveniles!#REF!,"")</f>
        <v>#REF!</v>
      </c>
      <c r="AA2" s="107" t="e">
        <f>IF(juveniles!#REF!&gt;0,juveniles!#REF!,"")</f>
        <v>#REF!</v>
      </c>
      <c r="AB2" s="107" t="str">
        <f>IF(juveniles!B21&gt;0,juveniles!B21,"")</f>
        <v/>
      </c>
      <c r="AC2" s="107" t="str">
        <f>IF(juveniles!B22&gt;0,juveniles!B22,"")</f>
        <v/>
      </c>
      <c r="AD2" s="107" t="str">
        <f>IF(juveniles!B23&gt;0,juveniles!B23,"")</f>
        <v/>
      </c>
      <c r="AE2" s="107" t="str">
        <f>IF(juveniles!B25&gt;0,juveniles!B25,"")</f>
        <v/>
      </c>
      <c r="AF2" s="107" t="str">
        <f>IF(juveniles!B26&gt;0,juveniles!B26,"")</f>
        <v/>
      </c>
      <c r="AG2" s="108" t="str">
        <f>IF(juveniles!B27&gt;0,juveniles!B27,"")</f>
        <v/>
      </c>
      <c r="AH2" s="107" t="str">
        <f>IF(juveniles!B29&gt;0,juveniles!B29,"")</f>
        <v/>
      </c>
      <c r="AI2" s="107" t="str">
        <f>IF(juveniles!B30&gt;0,juveniles!B30,"")</f>
        <v/>
      </c>
      <c r="AJ2" s="108" t="str">
        <f>IF(juveniles!B31&gt;0,juveniles!B31,"")</f>
        <v/>
      </c>
      <c r="AK2" s="107" t="str">
        <f>IF(juveniles!B33&gt;0,juveniles!B33,"")</f>
        <v/>
      </c>
      <c r="AL2" s="111" t="str">
        <f>IF(juveniles!B34&gt;0,juveniles!B34,"")</f>
        <v/>
      </c>
      <c r="AM2" s="112" t="str">
        <f>IF(juveniles!B35&gt;0,juveniles!B35,"")</f>
        <v/>
      </c>
      <c r="AN2" s="111" t="str">
        <f>IF(juveniles!B37&gt;0,juveniles!B37,"")</f>
        <v/>
      </c>
      <c r="AO2" s="111" t="str">
        <f>IF(juveniles!B38&gt;0,juveniles!B38,"")</f>
        <v/>
      </c>
      <c r="AP2" s="112" t="str">
        <f>IF(juveniles!B39&gt;0,juveniles!B39,"")</f>
        <v/>
      </c>
    </row>
    <row r="3" spans="1:42" ht="14">
      <c r="A3" s="63" t="str">
        <f t="shared" ref="A3:B19" si="0">A$2</f>
        <v>Genus species</v>
      </c>
      <c r="B3" s="79" t="str">
        <f>B$2</f>
        <v>Country.sample</v>
      </c>
      <c r="C3" s="101">
        <f>juveniles!D1</f>
        <v>1</v>
      </c>
      <c r="D3" s="102">
        <f>IF(juveniles!D3&gt;0,juveniles!D3,"")</f>
        <v>153</v>
      </c>
      <c r="E3" s="113">
        <f>IF(juveniles!D4&gt;0,juveniles!D4,"")</f>
        <v>32.369999999999997</v>
      </c>
      <c r="F3" s="113">
        <f>IF(juveniles!D6&gt;0,juveniles!D6,"")</f>
        <v>10.01</v>
      </c>
      <c r="G3" s="113">
        <f>IF(juveniles!D7&gt;0,juveniles!D7,"")</f>
        <v>5.3</v>
      </c>
      <c r="H3" s="113">
        <f>IF(juveniles!D8&gt;0,juveniles!D8,"")</f>
        <v>12.6</v>
      </c>
      <c r="I3" s="113">
        <f>IF(juveniles!D9&gt;0,juveniles!D9,"")</f>
        <v>4.7</v>
      </c>
      <c r="J3" s="113">
        <f>IF(juveniles!D10&gt;0,juveniles!D10,"")</f>
        <v>36.1</v>
      </c>
      <c r="K3" s="112">
        <f>IF(juveniles!D11&gt;0,juveniles!D11,"")</f>
        <v>0.23594771241830068</v>
      </c>
      <c r="L3" s="114">
        <f>IF(juveniles!D12&gt;0,juveniles!D12,"")</f>
        <v>0.7944444444444444</v>
      </c>
      <c r="M3" s="115" t="str">
        <f>IF(juveniles!D14&gt;0,juveniles!D14,"")</f>
        <v/>
      </c>
      <c r="N3" s="113" t="e">
        <f>IF(juveniles!#REF!&gt;0,juveniles!#REF!,"")</f>
        <v>#REF!</v>
      </c>
      <c r="O3" s="113" t="e">
        <f>IF(juveniles!#REF!&gt;0,juveniles!#REF!,"")</f>
        <v>#REF!</v>
      </c>
      <c r="P3" s="113">
        <f>IF(juveniles!D15&gt;0,juveniles!D15,"")</f>
        <v>34.1</v>
      </c>
      <c r="Q3" s="113" t="e">
        <f>IF(juveniles!#REF!&gt;0,juveniles!#REF!,"")</f>
        <v>#REF!</v>
      </c>
      <c r="R3" s="113">
        <f>IF(juveniles!D16&gt;0,juveniles!D16,"")</f>
        <v>15.4</v>
      </c>
      <c r="S3" s="113">
        <f>IF(juveniles!D17&gt;0,juveniles!D17,"")</f>
        <v>20.7</v>
      </c>
      <c r="T3" s="113" t="e">
        <f>IF(juveniles!#REF!&gt;0,juveniles!#REF!,"")</f>
        <v>#REF!</v>
      </c>
      <c r="U3" s="113">
        <f>IF(juveniles!D18&gt;0,juveniles!D18,"")</f>
        <v>12.7</v>
      </c>
      <c r="V3" s="113">
        <f>IF(juveniles!D19&gt;0,juveniles!D19,"")</f>
        <v>42.7</v>
      </c>
      <c r="W3" s="113" t="e">
        <f>IF(juveniles!#REF!&gt;0,juveniles!#REF!,"")</f>
        <v>#REF!</v>
      </c>
      <c r="X3" s="113" t="e">
        <f>IF(juveniles!#REF!&gt;0,juveniles!#REF!,"")</f>
        <v>#REF!</v>
      </c>
      <c r="Y3" s="113">
        <f>IF(juveniles!D20&gt;0,juveniles!D20,"")</f>
        <v>2.5</v>
      </c>
      <c r="Z3" s="113" t="e">
        <f>IF(juveniles!#REF!&gt;0,juveniles!#REF!,"")</f>
        <v>#REF!</v>
      </c>
      <c r="AA3" s="113" t="e">
        <f>IF(juveniles!#REF!&gt;0,juveniles!#REF!,"")</f>
        <v>#REF!</v>
      </c>
      <c r="AB3" s="113" t="str">
        <f>IF(juveniles!D21&gt;0,juveniles!D21,"")</f>
        <v/>
      </c>
      <c r="AC3" s="113" t="str">
        <f>IF(juveniles!D22&gt;0,juveniles!D22,"")</f>
        <v/>
      </c>
      <c r="AD3" s="113" t="str">
        <f>IF(juveniles!D23&gt;0,juveniles!D23,"")</f>
        <v/>
      </c>
      <c r="AE3" s="113">
        <f>IF(juveniles!D25&gt;0,juveniles!D25,"")</f>
        <v>9.6999999999999993</v>
      </c>
      <c r="AF3" s="113" t="str">
        <f>IF(juveniles!D26&gt;0,juveniles!D26,"")</f>
        <v/>
      </c>
      <c r="AG3" s="112" t="str">
        <f>IF(juveniles!D27&gt;0,juveniles!D27,"")</f>
        <v/>
      </c>
      <c r="AH3" s="113">
        <f>IF(juveniles!D29&gt;0,juveniles!D29,"")</f>
        <v>9.1999999999999993</v>
      </c>
      <c r="AI3" s="113" t="str">
        <f>IF(juveniles!D30&gt;0,juveniles!D30,"")</f>
        <v/>
      </c>
      <c r="AJ3" s="112" t="str">
        <f>IF(juveniles!D31&gt;0,juveniles!D31,"")</f>
        <v/>
      </c>
      <c r="AK3" s="113" t="str">
        <f>IF(juveniles!D33&gt;0,juveniles!D33,"")</f>
        <v/>
      </c>
      <c r="AL3" s="111" t="str">
        <f>IF(juveniles!D34&gt;0,juveniles!D34,"")</f>
        <v/>
      </c>
      <c r="AM3" s="112" t="str">
        <f>IF(juveniles!D35&gt;0,juveniles!D35,"")</f>
        <v/>
      </c>
      <c r="AN3" s="111">
        <f>IF(juveniles!D37&gt;0,juveniles!D37,"")</f>
        <v>10.4</v>
      </c>
      <c r="AO3" s="111" t="str">
        <f>IF(juveniles!D38&gt;0,juveniles!D38,"")</f>
        <v/>
      </c>
      <c r="AP3" s="112" t="str">
        <f>IF(juveniles!D39&gt;0,juveniles!D39,"")</f>
        <v/>
      </c>
    </row>
    <row r="4" spans="1:42" ht="14">
      <c r="A4" s="63" t="str">
        <f t="shared" si="0"/>
        <v>Genus species</v>
      </c>
      <c r="B4" s="79" t="str">
        <f t="shared" si="0"/>
        <v>Country.sample</v>
      </c>
      <c r="C4" s="101">
        <f>juveniles!F1</f>
        <v>2</v>
      </c>
      <c r="D4" s="102">
        <f>IF(juveniles!F3&gt;0,juveniles!F3,"")</f>
        <v>170</v>
      </c>
      <c r="E4" s="113">
        <f>IF(juveniles!F4&gt;0,juveniles!F4,"")</f>
        <v>37.200000000000003</v>
      </c>
      <c r="F4" s="113">
        <f>IF(juveniles!F6&gt;0,juveniles!F6,"")</f>
        <v>12.87</v>
      </c>
      <c r="G4" s="113">
        <f>IF(juveniles!F7&gt;0,juveniles!F7,"")</f>
        <v>7.2</v>
      </c>
      <c r="H4" s="113">
        <f>IF(juveniles!F8&gt;0,juveniles!F8,"")</f>
        <v>15.95</v>
      </c>
      <c r="I4" s="113">
        <f>IF(juveniles!F9&gt;0,juveniles!F9,"")</f>
        <v>4.9000000000000004</v>
      </c>
      <c r="J4" s="113">
        <f>IF(juveniles!F10&gt;0,juveniles!F10,"")</f>
        <v>36.700000000000003</v>
      </c>
      <c r="K4" s="112">
        <f>IF(juveniles!F11&gt;0,juveniles!F11,"")</f>
        <v>0.2158823529411765</v>
      </c>
      <c r="L4" s="114">
        <f>IF(juveniles!F12&gt;0,juveniles!F12,"")</f>
        <v>0.80689655172413788</v>
      </c>
      <c r="M4" s="115" t="str">
        <f>IF(juveniles!F14&gt;0,juveniles!F14,"")</f>
        <v/>
      </c>
      <c r="N4" s="113" t="e">
        <f>IF(juveniles!#REF!&gt;0,juveniles!#REF!,"")</f>
        <v>#REF!</v>
      </c>
      <c r="O4" s="113" t="e">
        <f>IF(juveniles!#REF!&gt;0,juveniles!#REF!,"")</f>
        <v>#REF!</v>
      </c>
      <c r="P4" s="113">
        <f>IF(juveniles!F15&gt;0,juveniles!F15,"")</f>
        <v>42.2</v>
      </c>
      <c r="Q4" s="113" t="e">
        <f>IF(juveniles!#REF!&gt;0,juveniles!#REF!,"")</f>
        <v>#REF!</v>
      </c>
      <c r="R4" s="113">
        <f>IF(juveniles!F16&gt;0,juveniles!F16,"")</f>
        <v>20</v>
      </c>
      <c r="S4" s="113">
        <f>IF(juveniles!F17&gt;0,juveniles!F17,"")</f>
        <v>34.700000000000003</v>
      </c>
      <c r="T4" s="113" t="e">
        <f>IF(juveniles!#REF!&gt;0,juveniles!#REF!,"")</f>
        <v>#REF!</v>
      </c>
      <c r="U4" s="113">
        <f>IF(juveniles!F18&gt;0,juveniles!F18,"")</f>
        <v>14.6</v>
      </c>
      <c r="V4" s="113">
        <f>IF(juveniles!F19&gt;0,juveniles!F19,"")</f>
        <v>56.7</v>
      </c>
      <c r="W4" s="113" t="e">
        <f>IF(juveniles!#REF!&gt;0,juveniles!#REF!,"")</f>
        <v>#REF!</v>
      </c>
      <c r="X4" s="113" t="e">
        <f>IF(juveniles!#REF!&gt;0,juveniles!#REF!,"")</f>
        <v>#REF!</v>
      </c>
      <c r="Y4" s="113">
        <f>IF(juveniles!F20&gt;0,juveniles!F20,"")</f>
        <v>2.8</v>
      </c>
      <c r="Z4" s="113" t="e">
        <f>IF(juveniles!#REF!&gt;0,juveniles!#REF!,"")</f>
        <v>#REF!</v>
      </c>
      <c r="AA4" s="113" t="e">
        <f>IF(juveniles!#REF!&gt;0,juveniles!#REF!,"")</f>
        <v>#REF!</v>
      </c>
      <c r="AB4" s="113">
        <f>IF(juveniles!F21&gt;0,juveniles!F21,"")</f>
        <v>3.1</v>
      </c>
      <c r="AC4" s="113">
        <f>IF(juveniles!F22&gt;0,juveniles!F22,"")</f>
        <v>5</v>
      </c>
      <c r="AD4" s="113">
        <f>IF(juveniles!F23&gt;0,juveniles!F23,"")</f>
        <v>11.5</v>
      </c>
      <c r="AE4" s="113">
        <f>IF(juveniles!F25&gt;0,juveniles!F25,"")</f>
        <v>10.8</v>
      </c>
      <c r="AF4" s="113" t="str">
        <f>IF(juveniles!F26&gt;0,juveniles!F26,"")</f>
        <v/>
      </c>
      <c r="AG4" s="112" t="str">
        <f>IF(juveniles!F27&gt;0,juveniles!F27,"")</f>
        <v/>
      </c>
      <c r="AH4" s="113">
        <f>IF(juveniles!F29&gt;0,juveniles!F29,"")</f>
        <v>9.9</v>
      </c>
      <c r="AI4" s="113" t="str">
        <f>IF(juveniles!F30&gt;0,juveniles!F30,"")</f>
        <v/>
      </c>
      <c r="AJ4" s="112" t="str">
        <f>IF(juveniles!F31&gt;0,juveniles!F31,"")</f>
        <v/>
      </c>
      <c r="AK4" s="113">
        <f>IF(juveniles!F33&gt;0,juveniles!F33,"")</f>
        <v>9.9</v>
      </c>
      <c r="AL4" s="111" t="str">
        <f>IF(juveniles!F34&gt;0,juveniles!F34,"")</f>
        <v/>
      </c>
      <c r="AM4" s="112" t="str">
        <f>IF(juveniles!F35&gt;0,juveniles!F35,"")</f>
        <v/>
      </c>
      <c r="AN4" s="111">
        <f>IF(juveniles!F37&gt;0,juveniles!F37,"")</f>
        <v>11.2</v>
      </c>
      <c r="AO4" s="111">
        <f>IF(juveniles!F38&gt;0,juveniles!F38,"")</f>
        <v>1.9</v>
      </c>
      <c r="AP4" s="112">
        <f>IF(juveniles!F39&gt;0,juveniles!F39,"")</f>
        <v>0.16964285714285715</v>
      </c>
    </row>
    <row r="5" spans="1:42" ht="14">
      <c r="A5" s="63" t="str">
        <f t="shared" si="0"/>
        <v>Genus species</v>
      </c>
      <c r="B5" s="79" t="str">
        <f t="shared" si="0"/>
        <v>Country.sample</v>
      </c>
      <c r="C5" s="101">
        <f>juveniles!H1</f>
        <v>3</v>
      </c>
      <c r="D5" s="102">
        <f>IF(juveniles!H3&gt;0,juveniles!H3,"")</f>
        <v>178</v>
      </c>
      <c r="E5" s="113">
        <f>IF(juveniles!H4&gt;0,juveniles!H4,"")</f>
        <v>38</v>
      </c>
      <c r="F5" s="113">
        <f>IF(juveniles!H6&gt;0,juveniles!H6,"")</f>
        <v>13</v>
      </c>
      <c r="G5" s="113">
        <f>IF(juveniles!H7&gt;0,juveniles!H7,"")</f>
        <v>6</v>
      </c>
      <c r="H5" s="113">
        <f>IF(juveniles!H8&gt;0,juveniles!H8,"")</f>
        <v>16.600000000000001</v>
      </c>
      <c r="I5" s="113">
        <f>IF(juveniles!H9&gt;0,juveniles!H9,"")</f>
        <v>4.3</v>
      </c>
      <c r="J5" s="113">
        <f>IF(juveniles!H10&gt;0,juveniles!H10,"")</f>
        <v>37.1</v>
      </c>
      <c r="K5" s="112">
        <f>IF(juveniles!H11&gt;0,juveniles!H11,"")</f>
        <v>0.20842696629213484</v>
      </c>
      <c r="L5" s="114">
        <f>IF(juveniles!H12&gt;0,juveniles!H12,"")</f>
        <v>0.7831325301204819</v>
      </c>
      <c r="M5" s="115">
        <f>IF(juveniles!H14&gt;0,juveniles!H14,"")</f>
        <v>9.9</v>
      </c>
      <c r="N5" s="113" t="e">
        <f>IF(juveniles!#REF!&gt;0,juveniles!#REF!,"")</f>
        <v>#REF!</v>
      </c>
      <c r="O5" s="113" t="e">
        <f>IF(juveniles!#REF!&gt;0,juveniles!#REF!,"")</f>
        <v>#REF!</v>
      </c>
      <c r="P5" s="113">
        <f>IF(juveniles!H15&gt;0,juveniles!H15,"")</f>
        <v>37.299999999999997</v>
      </c>
      <c r="Q5" s="113" t="e">
        <f>IF(juveniles!#REF!&gt;0,juveniles!#REF!,"")</f>
        <v>#REF!</v>
      </c>
      <c r="R5" s="113">
        <f>IF(juveniles!H16&gt;0,juveniles!H16,"")</f>
        <v>16</v>
      </c>
      <c r="S5" s="113">
        <f>IF(juveniles!H17&gt;0,juveniles!H17,"")</f>
        <v>26.7</v>
      </c>
      <c r="T5" s="113" t="e">
        <f>IF(juveniles!#REF!&gt;0,juveniles!#REF!,"")</f>
        <v>#REF!</v>
      </c>
      <c r="U5" s="113">
        <f>IF(juveniles!H18&gt;0,juveniles!H18,"")</f>
        <v>14.1</v>
      </c>
      <c r="V5" s="113">
        <f>IF(juveniles!H19&gt;0,juveniles!H19,"")</f>
        <v>45.8</v>
      </c>
      <c r="W5" s="113" t="e">
        <f>IF(juveniles!#REF!&gt;0,juveniles!#REF!,"")</f>
        <v>#REF!</v>
      </c>
      <c r="X5" s="113" t="e">
        <f>IF(juveniles!#REF!&gt;0,juveniles!#REF!,"")</f>
        <v>#REF!</v>
      </c>
      <c r="Y5" s="113">
        <f>IF(juveniles!H20&gt;0,juveniles!H20,"")</f>
        <v>2.6</v>
      </c>
      <c r="Z5" s="113" t="e">
        <f>IF(juveniles!#REF!&gt;0,juveniles!#REF!,"")</f>
        <v>#REF!</v>
      </c>
      <c r="AA5" s="113" t="e">
        <f>IF(juveniles!#REF!&gt;0,juveniles!#REF!,"")</f>
        <v>#REF!</v>
      </c>
      <c r="AB5" s="113">
        <f>IF(juveniles!H21&gt;0,juveniles!H21,"")</f>
        <v>3.3</v>
      </c>
      <c r="AC5" s="113">
        <f>IF(juveniles!H22&gt;0,juveniles!H22,"")</f>
        <v>5</v>
      </c>
      <c r="AD5" s="113">
        <f>IF(juveniles!H23&gt;0,juveniles!H23,"")</f>
        <v>13.2</v>
      </c>
      <c r="AE5" s="113">
        <f>IF(juveniles!H25&gt;0,juveniles!H25,"")</f>
        <v>9.6999999999999993</v>
      </c>
      <c r="AF5" s="113" t="str">
        <f>IF(juveniles!H26&gt;0,juveniles!H26,"")</f>
        <v/>
      </c>
      <c r="AG5" s="112" t="str">
        <f>IF(juveniles!H27&gt;0,juveniles!H27,"")</f>
        <v/>
      </c>
      <c r="AH5" s="113">
        <f>IF(juveniles!H29&gt;0,juveniles!H29,"")</f>
        <v>9.1999999999999993</v>
      </c>
      <c r="AI5" s="113">
        <f>IF(juveniles!H30&gt;0,juveniles!H30,"")</f>
        <v>1.3</v>
      </c>
      <c r="AJ5" s="112">
        <f>IF(juveniles!H31&gt;0,juveniles!H31,"")</f>
        <v>0.14130434782608697</v>
      </c>
      <c r="AK5" s="113">
        <f>IF(juveniles!H33&gt;0,juveniles!H33,"")</f>
        <v>9.1</v>
      </c>
      <c r="AL5" s="111">
        <f>IF(juveniles!H34&gt;0,juveniles!H34,"")</f>
        <v>1.5</v>
      </c>
      <c r="AM5" s="112">
        <f>IF(juveniles!H35&gt;0,juveniles!H35,"")</f>
        <v>0.16483516483516483</v>
      </c>
      <c r="AN5" s="111">
        <f>IF(juveniles!H37&gt;0,juveniles!H37,"")</f>
        <v>11</v>
      </c>
      <c r="AO5" s="111">
        <f>IF(juveniles!H38&gt;0,juveniles!H38,"")</f>
        <v>1.5</v>
      </c>
      <c r="AP5" s="112">
        <f>IF(juveniles!H39&gt;0,juveniles!H39,"")</f>
        <v>0.13636363636363635</v>
      </c>
    </row>
    <row r="6" spans="1:42" ht="14">
      <c r="A6" s="63" t="str">
        <f t="shared" si="0"/>
        <v>Genus species</v>
      </c>
      <c r="B6" s="79" t="str">
        <f t="shared" si="0"/>
        <v>Country.sample</v>
      </c>
      <c r="C6" s="101">
        <f>juveniles!J1</f>
        <v>4</v>
      </c>
      <c r="D6" s="102">
        <f>IF(juveniles!J3&gt;0,juveniles!J3,"")</f>
        <v>202.19</v>
      </c>
      <c r="E6" s="113">
        <f>IF(juveniles!J4&gt;0,juveniles!J4,"")</f>
        <v>38.31</v>
      </c>
      <c r="F6" s="113">
        <f>IF(juveniles!J6&gt;0,juveniles!J6,"")</f>
        <v>15.17</v>
      </c>
      <c r="G6" s="113">
        <f>IF(juveniles!J7&gt;0,juveniles!J7,"")</f>
        <v>7.96</v>
      </c>
      <c r="H6" s="113">
        <f>IF(juveniles!J8&gt;0,juveniles!J8,"")</f>
        <v>19.2</v>
      </c>
      <c r="I6" s="113">
        <f>IF(juveniles!J9&gt;0,juveniles!J9,"")</f>
        <v>5.39</v>
      </c>
      <c r="J6" s="113">
        <f>IF(juveniles!J10&gt;0,juveniles!J10,"")</f>
        <v>40.21</v>
      </c>
      <c r="K6" s="112">
        <f>IF(juveniles!J11&gt;0,juveniles!J11,"")</f>
        <v>0.19887234779168109</v>
      </c>
      <c r="L6" s="114">
        <f>IF(juveniles!J12&gt;0,juveniles!J12,"")</f>
        <v>0.79010416666666672</v>
      </c>
      <c r="M6" s="115">
        <f>IF(juveniles!J14&gt;0,juveniles!J14,"")</f>
        <v>23.6</v>
      </c>
      <c r="N6" s="113" t="e">
        <f>IF(juveniles!#REF!&gt;0,juveniles!#REF!,"")</f>
        <v>#REF!</v>
      </c>
      <c r="O6" s="113" t="e">
        <f>IF(juveniles!#REF!&gt;0,juveniles!#REF!,"")</f>
        <v>#REF!</v>
      </c>
      <c r="P6" s="113">
        <f>IF(juveniles!J15&gt;0,juveniles!J15,"")</f>
        <v>58.36</v>
      </c>
      <c r="Q6" s="113" t="e">
        <f>IF(juveniles!#REF!&gt;0,juveniles!#REF!,"")</f>
        <v>#REF!</v>
      </c>
      <c r="R6" s="113">
        <f>IF(juveniles!J16&gt;0,juveniles!J16,"")</f>
        <v>16.73</v>
      </c>
      <c r="S6" s="113">
        <f>IF(juveniles!J17&gt;0,juveniles!J17,"")</f>
        <v>37.43</v>
      </c>
      <c r="T6" s="113" t="e">
        <f>IF(juveniles!#REF!&gt;0,juveniles!#REF!,"")</f>
        <v>#REF!</v>
      </c>
      <c r="U6" s="113" t="str">
        <f>IF(juveniles!J18&gt;0,juveniles!J18,"")</f>
        <v/>
      </c>
      <c r="V6" s="113">
        <f>IF(juveniles!J19&gt;0,juveniles!J19,"")</f>
        <v>55</v>
      </c>
      <c r="W6" s="113" t="e">
        <f>IF(juveniles!#REF!&gt;0,juveniles!#REF!,"")</f>
        <v>#REF!</v>
      </c>
      <c r="X6" s="113" t="e">
        <f>IF(juveniles!#REF!&gt;0,juveniles!#REF!,"")</f>
        <v>#REF!</v>
      </c>
      <c r="Y6" s="113">
        <f>IF(juveniles!J20&gt;0,juveniles!J20,"")</f>
        <v>3.84</v>
      </c>
      <c r="Z6" s="113" t="e">
        <f>IF(juveniles!#REF!&gt;0,juveniles!#REF!,"")</f>
        <v>#REF!</v>
      </c>
      <c r="AA6" s="113" t="e">
        <f>IF(juveniles!#REF!&gt;0,juveniles!#REF!,"")</f>
        <v>#REF!</v>
      </c>
      <c r="AB6" s="113">
        <f>IF(juveniles!J21&gt;0,juveniles!J21,"")</f>
        <v>3.89</v>
      </c>
      <c r="AC6" s="113">
        <f>IF(juveniles!J22&gt;0,juveniles!J22,"")</f>
        <v>6</v>
      </c>
      <c r="AD6" s="113">
        <f>IF(juveniles!J23&gt;0,juveniles!J23,"")</f>
        <v>12.03</v>
      </c>
      <c r="AE6" s="113">
        <f>IF(juveniles!J25&gt;0,juveniles!J25,"")</f>
        <v>11.67</v>
      </c>
      <c r="AF6" s="113">
        <f>IF(juveniles!J26&gt;0,juveniles!J26,"")</f>
        <v>2.66</v>
      </c>
      <c r="AG6" s="112">
        <f>IF(juveniles!J27&gt;0,juveniles!J27,"")</f>
        <v>0.2279348757497858</v>
      </c>
      <c r="AH6" s="113">
        <f>IF(juveniles!J29&gt;0,juveniles!J29,"")</f>
        <v>11.48</v>
      </c>
      <c r="AI6" s="113">
        <f>IF(juveniles!J30&gt;0,juveniles!J30,"")</f>
        <v>2.0699999999999998</v>
      </c>
      <c r="AJ6" s="112">
        <f>IF(juveniles!J31&gt;0,juveniles!J31,"")</f>
        <v>0.18031358885017421</v>
      </c>
      <c r="AK6" s="113">
        <f>IF(juveniles!J33&gt;0,juveniles!J33,"")</f>
        <v>11.01</v>
      </c>
      <c r="AL6" s="111">
        <f>IF(juveniles!J34&gt;0,juveniles!J34,"")</f>
        <v>1.28</v>
      </c>
      <c r="AM6" s="112">
        <f>IF(juveniles!J35&gt;0,juveniles!J35,"")</f>
        <v>0.11625794732061763</v>
      </c>
      <c r="AN6" s="111">
        <f>IF(juveniles!J37&gt;0,juveniles!J37,"")</f>
        <v>15.2</v>
      </c>
      <c r="AO6" s="111">
        <f>IF(juveniles!J38&gt;0,juveniles!J38,"")</f>
        <v>2.23</v>
      </c>
      <c r="AP6" s="112">
        <f>IF(juveniles!J39&gt;0,juveniles!J39,"")</f>
        <v>0.14671052631578949</v>
      </c>
    </row>
    <row r="7" spans="1:42" ht="14">
      <c r="A7" s="63" t="str">
        <f t="shared" si="0"/>
        <v>Genus species</v>
      </c>
      <c r="B7" s="79" t="str">
        <f t="shared" si="0"/>
        <v>Country.sample</v>
      </c>
      <c r="C7" s="101">
        <f>juveniles!L1</f>
        <v>5</v>
      </c>
      <c r="D7" s="102">
        <f>IF(juveniles!L3&gt;0,juveniles!L3,"")</f>
        <v>177.78</v>
      </c>
      <c r="E7" s="113">
        <f>IF(juveniles!L4&gt;0,juveniles!L4,"")</f>
        <v>32.56</v>
      </c>
      <c r="F7" s="113">
        <f>IF(juveniles!L6&gt;0,juveniles!L6,"")</f>
        <v>11.23</v>
      </c>
      <c r="G7" s="113">
        <f>IF(juveniles!L7&gt;0,juveniles!L7,"")</f>
        <v>5.8</v>
      </c>
      <c r="H7" s="113">
        <f>IF(juveniles!L8&gt;0,juveniles!L8,"")</f>
        <v>12.14</v>
      </c>
      <c r="I7" s="113">
        <f>IF(juveniles!L9&gt;0,juveniles!L9,"")</f>
        <v>5.07</v>
      </c>
      <c r="J7" s="113">
        <f>IF(juveniles!L10&gt;0,juveniles!L10,"")</f>
        <v>31.37</v>
      </c>
      <c r="K7" s="112">
        <f>IF(juveniles!L11&gt;0,juveniles!L11,"")</f>
        <v>0.17645404432444595</v>
      </c>
      <c r="L7" s="114">
        <f>IF(juveniles!L12&gt;0,juveniles!L12,"")</f>
        <v>0.9250411861614497</v>
      </c>
      <c r="M7" s="115" t="str">
        <f>IF(juveniles!L14&gt;0,juveniles!L14,"")</f>
        <v/>
      </c>
      <c r="N7" s="113" t="e">
        <f>IF(juveniles!#REF!&gt;0,juveniles!#REF!,"")</f>
        <v>#REF!</v>
      </c>
      <c r="O7" s="113" t="e">
        <f>IF(juveniles!#REF!&gt;0,juveniles!#REF!,"")</f>
        <v>#REF!</v>
      </c>
      <c r="P7" s="113">
        <f>IF(juveniles!L15&gt;0,juveniles!L15,"")</f>
        <v>33.840000000000003</v>
      </c>
      <c r="Q7" s="113" t="e">
        <f>IF(juveniles!#REF!&gt;0,juveniles!#REF!,"")</f>
        <v>#REF!</v>
      </c>
      <c r="R7" s="113">
        <f>IF(juveniles!L16&gt;0,juveniles!L16,"")</f>
        <v>15.14</v>
      </c>
      <c r="S7" s="113">
        <f>IF(juveniles!L17&gt;0,juveniles!L17,"")</f>
        <v>24.83</v>
      </c>
      <c r="T7" s="113" t="e">
        <f>IF(juveniles!#REF!&gt;0,juveniles!#REF!,"")</f>
        <v>#REF!</v>
      </c>
      <c r="U7" s="113">
        <f>IF(juveniles!L18&gt;0,juveniles!L18,"")</f>
        <v>11.47</v>
      </c>
      <c r="V7" s="113">
        <f>IF(juveniles!L19&gt;0,juveniles!L19,"")</f>
        <v>39.479999999999997</v>
      </c>
      <c r="W7" s="113" t="e">
        <f>IF(juveniles!#REF!&gt;0,juveniles!#REF!,"")</f>
        <v>#REF!</v>
      </c>
      <c r="X7" s="113" t="e">
        <f>IF(juveniles!#REF!&gt;0,juveniles!#REF!,"")</f>
        <v>#REF!</v>
      </c>
      <c r="Y7" s="113">
        <f>IF(juveniles!L20&gt;0,juveniles!L20,"")</f>
        <v>2.91</v>
      </c>
      <c r="Z7" s="113" t="e">
        <f>IF(juveniles!#REF!&gt;0,juveniles!#REF!,"")</f>
        <v>#REF!</v>
      </c>
      <c r="AA7" s="113" t="e">
        <f>IF(juveniles!#REF!&gt;0,juveniles!#REF!,"")</f>
        <v>#REF!</v>
      </c>
      <c r="AB7" s="113">
        <f>IF(juveniles!L21&gt;0,juveniles!L21,"")</f>
        <v>3.19</v>
      </c>
      <c r="AC7" s="113">
        <f>IF(juveniles!L22&gt;0,juveniles!L22,"")</f>
        <v>5</v>
      </c>
      <c r="AD7" s="113" t="str">
        <f>IF(juveniles!L23&gt;0,juveniles!L23,"")</f>
        <v/>
      </c>
      <c r="AE7" s="113">
        <f>IF(juveniles!L25&gt;0,juveniles!L25,"")</f>
        <v>8.94</v>
      </c>
      <c r="AF7" s="113" t="str">
        <f>IF(juveniles!L26&gt;0,juveniles!L26,"")</f>
        <v/>
      </c>
      <c r="AG7" s="112" t="str">
        <f>IF(juveniles!L27&gt;0,juveniles!L27,"")</f>
        <v/>
      </c>
      <c r="AH7" s="113">
        <f>IF(juveniles!L29&gt;0,juveniles!L29,"")</f>
        <v>9.34</v>
      </c>
      <c r="AI7" s="113" t="str">
        <f>IF(juveniles!L30&gt;0,juveniles!L30,"")</f>
        <v/>
      </c>
      <c r="AJ7" s="112" t="str">
        <f>IF(juveniles!L31&gt;0,juveniles!L31,"")</f>
        <v/>
      </c>
      <c r="AK7" s="113">
        <f>IF(juveniles!L33&gt;0,juveniles!L33,"")</f>
        <v>9.8699999999999992</v>
      </c>
      <c r="AL7" s="111">
        <f>IF(juveniles!L34&gt;0,juveniles!L34,"")</f>
        <v>2.2200000000000002</v>
      </c>
      <c r="AM7" s="112">
        <f>IF(juveniles!L35&gt;0,juveniles!L35,"")</f>
        <v>0.22492401215805474</v>
      </c>
      <c r="AN7" s="111">
        <f>IF(juveniles!L37&gt;0,juveniles!L37,"")</f>
        <v>9.5299999999999994</v>
      </c>
      <c r="AO7" s="111">
        <f>IF(juveniles!L38&gt;0,juveniles!L38,"")</f>
        <v>1.95</v>
      </c>
      <c r="AP7" s="112">
        <f>IF(juveniles!L39&gt;0,juveniles!L39,"")</f>
        <v>0.20461699895068206</v>
      </c>
    </row>
    <row r="8" spans="1:42" ht="14">
      <c r="A8" s="63" t="str">
        <f t="shared" si="0"/>
        <v>Genus species</v>
      </c>
      <c r="B8" s="79" t="str">
        <f t="shared" si="0"/>
        <v>Country.sample</v>
      </c>
      <c r="C8" s="101">
        <f>juveniles!N1</f>
        <v>6</v>
      </c>
      <c r="D8" s="102">
        <f>IF(juveniles!N3&gt;0,juveniles!N3,"")</f>
        <v>173.06</v>
      </c>
      <c r="E8" s="113">
        <f>IF(juveniles!N4&gt;0,juveniles!N4,"")</f>
        <v>33.18</v>
      </c>
      <c r="F8" s="113">
        <f>IF(juveniles!N6&gt;0,juveniles!N6,"")</f>
        <v>13.26</v>
      </c>
      <c r="G8" s="113">
        <f>IF(juveniles!N7&gt;0,juveniles!N7,"")</f>
        <v>5.72</v>
      </c>
      <c r="H8" s="113">
        <f>IF(juveniles!N8&gt;0,juveniles!N8,"")</f>
        <v>14.6</v>
      </c>
      <c r="I8" s="113">
        <f>IF(juveniles!N9&gt;0,juveniles!N9,"")</f>
        <v>4</v>
      </c>
      <c r="J8" s="113">
        <f>IF(juveniles!N10&gt;0,juveniles!N10,"")</f>
        <v>31.78</v>
      </c>
      <c r="K8" s="112">
        <f>IF(juveniles!N11&gt;0,juveniles!N11,"")</f>
        <v>0.18363573327169769</v>
      </c>
      <c r="L8" s="114">
        <f>IF(juveniles!N12&gt;0,juveniles!N12,"")</f>
        <v>0.90821917808219177</v>
      </c>
      <c r="M8" s="115" t="str">
        <f>IF(juveniles!N14&gt;0,juveniles!N14,"")</f>
        <v/>
      </c>
      <c r="N8" s="113" t="e">
        <f>IF(juveniles!#REF!&gt;0,juveniles!#REF!,"")</f>
        <v>#REF!</v>
      </c>
      <c r="O8" s="113" t="e">
        <f>IF(juveniles!#REF!&gt;0,juveniles!#REF!,"")</f>
        <v>#REF!</v>
      </c>
      <c r="P8" s="113">
        <f>IF(juveniles!N15&gt;0,juveniles!N15,"")</f>
        <v>44.64</v>
      </c>
      <c r="Q8" s="113" t="e">
        <f>IF(juveniles!#REF!&gt;0,juveniles!#REF!,"")</f>
        <v>#REF!</v>
      </c>
      <c r="R8" s="113">
        <f>IF(juveniles!N16&gt;0,juveniles!N16,"")</f>
        <v>17.190000000000001</v>
      </c>
      <c r="S8" s="113">
        <f>IF(juveniles!N17&gt;0,juveniles!N17,"")</f>
        <v>21.67</v>
      </c>
      <c r="T8" s="113" t="e">
        <f>IF(juveniles!#REF!&gt;0,juveniles!#REF!,"")</f>
        <v>#REF!</v>
      </c>
      <c r="U8" s="113">
        <f>IF(juveniles!N18&gt;0,juveniles!N18,"")</f>
        <v>13.62</v>
      </c>
      <c r="V8" s="113">
        <f>IF(juveniles!N19&gt;0,juveniles!N19,"")</f>
        <v>48.09</v>
      </c>
      <c r="W8" s="113" t="e">
        <f>IF(juveniles!#REF!&gt;0,juveniles!#REF!,"")</f>
        <v>#REF!</v>
      </c>
      <c r="X8" s="113" t="e">
        <f>IF(juveniles!#REF!&gt;0,juveniles!#REF!,"")</f>
        <v>#REF!</v>
      </c>
      <c r="Y8" s="113">
        <f>IF(juveniles!N20&gt;0,juveniles!N20,"")</f>
        <v>3.34</v>
      </c>
      <c r="Z8" s="113" t="e">
        <f>IF(juveniles!#REF!&gt;0,juveniles!#REF!,"")</f>
        <v>#REF!</v>
      </c>
      <c r="AA8" s="113" t="e">
        <f>IF(juveniles!#REF!&gt;0,juveniles!#REF!,"")</f>
        <v>#REF!</v>
      </c>
      <c r="AB8" s="113">
        <f>IF(juveniles!N21&gt;0,juveniles!N21,"")</f>
        <v>3.63</v>
      </c>
      <c r="AC8" s="113">
        <f>IF(juveniles!N22&gt;0,juveniles!N22,"")</f>
        <v>5</v>
      </c>
      <c r="AD8" s="113" t="str">
        <f>IF(juveniles!N23&gt;0,juveniles!N23,"")</f>
        <v/>
      </c>
      <c r="AE8" s="113">
        <f>IF(juveniles!N25&gt;0,juveniles!N25,"")</f>
        <v>9.81</v>
      </c>
      <c r="AF8" s="113" t="str">
        <f>IF(juveniles!N26&gt;0,juveniles!N26,"")</f>
        <v/>
      </c>
      <c r="AG8" s="112" t="str">
        <f>IF(juveniles!N27&gt;0,juveniles!N27,"")</f>
        <v/>
      </c>
      <c r="AH8" s="113">
        <f>IF(juveniles!N29&gt;0,juveniles!N29,"")</f>
        <v>9.01</v>
      </c>
      <c r="AI8" s="113">
        <f>IF(juveniles!N30&gt;0,juveniles!N30,"")</f>
        <v>1.68</v>
      </c>
      <c r="AJ8" s="112">
        <f>IF(juveniles!N31&gt;0,juveniles!N31,"")</f>
        <v>0.18645948945615981</v>
      </c>
      <c r="AK8" s="113">
        <f>IF(juveniles!N33&gt;0,juveniles!N33,"")</f>
        <v>9.58</v>
      </c>
      <c r="AL8" s="111">
        <f>IF(juveniles!N34&gt;0,juveniles!N34,"")</f>
        <v>1.98</v>
      </c>
      <c r="AM8" s="112">
        <f>IF(juveniles!N35&gt;0,juveniles!N35,"")</f>
        <v>0.20668058455114821</v>
      </c>
      <c r="AN8" s="111">
        <f>IF(juveniles!N37&gt;0,juveniles!N37,"")</f>
        <v>10.039999999999999</v>
      </c>
      <c r="AO8" s="111">
        <f>IF(juveniles!N38&gt;0,juveniles!N38,"")</f>
        <v>1.95</v>
      </c>
      <c r="AP8" s="112">
        <f>IF(juveniles!N39&gt;0,juveniles!N39,"")</f>
        <v>0.19422310756972114</v>
      </c>
    </row>
    <row r="9" spans="1:42" ht="14">
      <c r="A9" s="63" t="str">
        <f t="shared" si="0"/>
        <v>Genus species</v>
      </c>
      <c r="B9" s="79" t="str">
        <f t="shared" si="0"/>
        <v>Country.sample</v>
      </c>
      <c r="C9" s="101">
        <f>juveniles!P1</f>
        <v>7</v>
      </c>
      <c r="D9" s="102">
        <f>IF(juveniles!P3&gt;0,juveniles!P3,"")</f>
        <v>173.06</v>
      </c>
      <c r="E9" s="113">
        <f>IF(juveniles!P4&gt;0,juveniles!P4,"")</f>
        <v>34.79</v>
      </c>
      <c r="F9" s="113">
        <f>IF(juveniles!P6&gt;0,juveniles!P6,"")</f>
        <v>13.77</v>
      </c>
      <c r="G9" s="113">
        <f>IF(juveniles!P7&gt;0,juveniles!P7,"")</f>
        <v>5.53</v>
      </c>
      <c r="H9" s="113">
        <f>IF(juveniles!P8&gt;0,juveniles!P8,"")</f>
        <v>14.6</v>
      </c>
      <c r="I9" s="113">
        <f>IF(juveniles!P9&gt;0,juveniles!P9,"")</f>
        <v>5.4</v>
      </c>
      <c r="J9" s="113">
        <f>IF(juveniles!P10&gt;0,juveniles!P10,"")</f>
        <v>38.090000000000003</v>
      </c>
      <c r="K9" s="112">
        <f>IF(juveniles!P11&gt;0,juveniles!P11,"")</f>
        <v>0.22009707615855775</v>
      </c>
      <c r="L9" s="114">
        <f>IF(juveniles!P12&gt;0,juveniles!P12,"")</f>
        <v>0.94315068493150689</v>
      </c>
      <c r="M9" s="115" t="str">
        <f>IF(juveniles!P14&gt;0,juveniles!P14,"")</f>
        <v/>
      </c>
      <c r="N9" s="113" t="e">
        <f>IF(juveniles!#REF!&gt;0,juveniles!#REF!,"")</f>
        <v>#REF!</v>
      </c>
      <c r="O9" s="113" t="e">
        <f>IF(juveniles!#REF!&gt;0,juveniles!#REF!,"")</f>
        <v>#REF!</v>
      </c>
      <c r="P9" s="113">
        <f>IF(juveniles!P15&gt;0,juveniles!P15,"")</f>
        <v>31.67</v>
      </c>
      <c r="Q9" s="113" t="e">
        <f>IF(juveniles!#REF!&gt;0,juveniles!#REF!,"")</f>
        <v>#REF!</v>
      </c>
      <c r="R9" s="113">
        <f>IF(juveniles!P16&gt;0,juveniles!P16,"")</f>
        <v>13.06</v>
      </c>
      <c r="S9" s="113">
        <f>IF(juveniles!P17&gt;0,juveniles!P17,"")</f>
        <v>18.68</v>
      </c>
      <c r="T9" s="113" t="e">
        <f>IF(juveniles!#REF!&gt;0,juveniles!#REF!,"")</f>
        <v>#REF!</v>
      </c>
      <c r="U9" s="113">
        <f>IF(juveniles!P18&gt;0,juveniles!P18,"")</f>
        <v>9.6</v>
      </c>
      <c r="V9" s="113">
        <f>IF(juveniles!P19&gt;0,juveniles!P19,"")</f>
        <v>36.93</v>
      </c>
      <c r="W9" s="113" t="e">
        <f>IF(juveniles!#REF!&gt;0,juveniles!#REF!,"")</f>
        <v>#REF!</v>
      </c>
      <c r="X9" s="113" t="e">
        <f>IF(juveniles!#REF!&gt;0,juveniles!#REF!,"")</f>
        <v>#REF!</v>
      </c>
      <c r="Y9" s="113">
        <f>IF(juveniles!P20&gt;0,juveniles!P20,"")</f>
        <v>3.39</v>
      </c>
      <c r="Z9" s="113" t="e">
        <f>IF(juveniles!#REF!&gt;0,juveniles!#REF!,"")</f>
        <v>#REF!</v>
      </c>
      <c r="AA9" s="113" t="e">
        <f>IF(juveniles!#REF!&gt;0,juveniles!#REF!,"")</f>
        <v>#REF!</v>
      </c>
      <c r="AB9" s="113">
        <f>IF(juveniles!P21&gt;0,juveniles!P21,"")</f>
        <v>3.12</v>
      </c>
      <c r="AC9" s="113">
        <f>IF(juveniles!P22&gt;0,juveniles!P22,"")</f>
        <v>6</v>
      </c>
      <c r="AD9" s="113">
        <f>IF(juveniles!P23&gt;0,juveniles!P23,"")</f>
        <v>8.9499999999999993</v>
      </c>
      <c r="AE9" s="113">
        <f>IF(juveniles!P25&gt;0,juveniles!P25,"")</f>
        <v>9.02</v>
      </c>
      <c r="AF9" s="113">
        <f>IF(juveniles!P26&gt;0,juveniles!P26,"")</f>
        <v>1.79</v>
      </c>
      <c r="AG9" s="112">
        <f>IF(juveniles!P27&gt;0,juveniles!P27,"")</f>
        <v>0.1984478935698448</v>
      </c>
      <c r="AH9" s="113">
        <f>IF(juveniles!P29&gt;0,juveniles!P29,"")</f>
        <v>9.5</v>
      </c>
      <c r="AI9" s="113">
        <f>IF(juveniles!P30&gt;0,juveniles!P30,"")</f>
        <v>1.87</v>
      </c>
      <c r="AJ9" s="112">
        <f>IF(juveniles!P31&gt;0,juveniles!P31,"")</f>
        <v>0.1968421052631579</v>
      </c>
      <c r="AK9" s="113">
        <f>IF(juveniles!P33&gt;0,juveniles!P33,"")</f>
        <v>8.42</v>
      </c>
      <c r="AL9" s="111" t="str">
        <f>IF(juveniles!P34&gt;0,juveniles!P34,"")</f>
        <v/>
      </c>
      <c r="AM9" s="112" t="str">
        <f>IF(juveniles!P35&gt;0,juveniles!P35,"")</f>
        <v/>
      </c>
      <c r="AN9" s="111">
        <f>IF(juveniles!P37&gt;0,juveniles!P37,"")</f>
        <v>10.6</v>
      </c>
      <c r="AO9" s="111">
        <f>IF(juveniles!P38&gt;0,juveniles!P38,"")</f>
        <v>1.9</v>
      </c>
      <c r="AP9" s="112">
        <f>IF(juveniles!P39&gt;0,juveniles!P39,"")</f>
        <v>0.17924528301886791</v>
      </c>
    </row>
    <row r="10" spans="1:42" ht="14">
      <c r="A10" s="63" t="str">
        <f t="shared" si="0"/>
        <v>Genus species</v>
      </c>
      <c r="B10" s="79" t="str">
        <f t="shared" si="0"/>
        <v>Country.sample</v>
      </c>
      <c r="C10" s="101">
        <f>juveniles!R1</f>
        <v>8</v>
      </c>
      <c r="D10" s="102">
        <f>IF(juveniles!R3&gt;0,juveniles!R3,"")</f>
        <v>208.46</v>
      </c>
      <c r="E10" s="113">
        <f>IF(juveniles!R4&gt;0,juveniles!R4,"")</f>
        <v>39.340000000000003</v>
      </c>
      <c r="F10" s="113">
        <f>IF(juveniles!R6&gt;0,juveniles!R6,"")</f>
        <v>17.579999999999998</v>
      </c>
      <c r="G10" s="113">
        <f>IF(juveniles!R7&gt;0,juveniles!R7,"")</f>
        <v>7.87</v>
      </c>
      <c r="H10" s="113">
        <f>IF(juveniles!R8&gt;0,juveniles!R8,"")</f>
        <v>19.72</v>
      </c>
      <c r="I10" s="113">
        <f>IF(juveniles!R9&gt;0,juveniles!R9,"")</f>
        <v>6</v>
      </c>
      <c r="J10" s="113">
        <f>IF(juveniles!R10&gt;0,juveniles!R10,"")</f>
        <v>34.33</v>
      </c>
      <c r="K10" s="112">
        <f>IF(juveniles!R11&gt;0,juveniles!R11,"")</f>
        <v>0.16468387220569891</v>
      </c>
      <c r="L10" s="114">
        <f>IF(juveniles!R12&gt;0,juveniles!R12,"")</f>
        <v>0.89148073022312369</v>
      </c>
      <c r="M10" s="115">
        <f>IF(juveniles!R14&gt;0,juveniles!R14,"")</f>
        <v>24.35</v>
      </c>
      <c r="N10" s="113" t="e">
        <f>IF(juveniles!#REF!&gt;0,juveniles!#REF!,"")</f>
        <v>#REF!</v>
      </c>
      <c r="O10" s="113" t="e">
        <f>IF(juveniles!#REF!&gt;0,juveniles!#REF!,"")</f>
        <v>#REF!</v>
      </c>
      <c r="P10" s="113">
        <f>IF(juveniles!R15&gt;0,juveniles!R15,"")</f>
        <v>56.02</v>
      </c>
      <c r="Q10" s="113" t="e">
        <f>IF(juveniles!#REF!&gt;0,juveniles!#REF!,"")</f>
        <v>#REF!</v>
      </c>
      <c r="R10" s="113">
        <f>IF(juveniles!R16&gt;0,juveniles!R16,"")</f>
        <v>17.809999999999999</v>
      </c>
      <c r="S10" s="113">
        <f>IF(juveniles!R17&gt;0,juveniles!R17,"")</f>
        <v>36.24</v>
      </c>
      <c r="T10" s="113" t="e">
        <f>IF(juveniles!#REF!&gt;0,juveniles!#REF!,"")</f>
        <v>#REF!</v>
      </c>
      <c r="U10" s="113">
        <f>IF(juveniles!R18&gt;0,juveniles!R18,"")</f>
        <v>13.64</v>
      </c>
      <c r="V10" s="113">
        <f>IF(juveniles!R19&gt;0,juveniles!R19,"")</f>
        <v>57.62</v>
      </c>
      <c r="W10" s="113" t="e">
        <f>IF(juveniles!#REF!&gt;0,juveniles!#REF!,"")</f>
        <v>#REF!</v>
      </c>
      <c r="X10" s="113" t="e">
        <f>IF(juveniles!#REF!&gt;0,juveniles!#REF!,"")</f>
        <v>#REF!</v>
      </c>
      <c r="Y10" s="113">
        <f>IF(juveniles!R20&gt;0,juveniles!R20,"")</f>
        <v>3.5</v>
      </c>
      <c r="Z10" s="113" t="e">
        <f>IF(juveniles!#REF!&gt;0,juveniles!#REF!,"")</f>
        <v>#REF!</v>
      </c>
      <c r="AA10" s="113" t="e">
        <f>IF(juveniles!#REF!&gt;0,juveniles!#REF!,"")</f>
        <v>#REF!</v>
      </c>
      <c r="AB10" s="113">
        <f>IF(juveniles!R21&gt;0,juveniles!R21,"")</f>
        <v>3.21</v>
      </c>
      <c r="AC10" s="113">
        <f>IF(juveniles!R22&gt;0,juveniles!R22,"")</f>
        <v>8</v>
      </c>
      <c r="AD10" s="113">
        <f>IF(juveniles!R23&gt;0,juveniles!R23,"")</f>
        <v>12.45</v>
      </c>
      <c r="AE10" s="113">
        <f>IF(juveniles!R25&gt;0,juveniles!R25,"")</f>
        <v>11.99</v>
      </c>
      <c r="AF10" s="113" t="str">
        <f>IF(juveniles!R26&gt;0,juveniles!R26,"")</f>
        <v/>
      </c>
      <c r="AG10" s="112" t="str">
        <f>IF(juveniles!R27&gt;0,juveniles!R27,"")</f>
        <v/>
      </c>
      <c r="AH10" s="113">
        <f>IF(juveniles!R29&gt;0,juveniles!R29,"")</f>
        <v>10.46</v>
      </c>
      <c r="AI10" s="113" t="str">
        <f>IF(juveniles!R30&gt;0,juveniles!R30,"")</f>
        <v/>
      </c>
      <c r="AJ10" s="112" t="str">
        <f>IF(juveniles!R31&gt;0,juveniles!R31,"")</f>
        <v/>
      </c>
      <c r="AK10" s="113">
        <f>IF(juveniles!R33&gt;0,juveniles!R33,"")</f>
        <v>11.27</v>
      </c>
      <c r="AL10" s="111" t="str">
        <f>IF(juveniles!R34&gt;0,juveniles!R34,"")</f>
        <v/>
      </c>
      <c r="AM10" s="112" t="str">
        <f>IF(juveniles!R35&gt;0,juveniles!R35,"")</f>
        <v/>
      </c>
      <c r="AN10" s="111">
        <f>IF(juveniles!R37&gt;0,juveniles!R37,"")</f>
        <v>14.26</v>
      </c>
      <c r="AO10" s="111" t="str">
        <f>IF(juveniles!R38&gt;0,juveniles!R38,"")</f>
        <v/>
      </c>
      <c r="AP10" s="112" t="str">
        <f>IF(juveniles!R39&gt;0,juveniles!R39,"")</f>
        <v/>
      </c>
    </row>
    <row r="11" spans="1:42" ht="14">
      <c r="A11" s="63" t="str">
        <f t="shared" si="0"/>
        <v>Genus species</v>
      </c>
      <c r="B11" s="79" t="str">
        <f t="shared" si="0"/>
        <v>Country.sample</v>
      </c>
      <c r="C11" s="101">
        <f>juveniles!T1</f>
        <v>9</v>
      </c>
      <c r="D11" s="102">
        <f>IF(juveniles!T3&gt;0,juveniles!T3,"")</f>
        <v>177.61</v>
      </c>
      <c r="E11" s="113">
        <f>IF(juveniles!T4&gt;0,juveniles!T4,"")</f>
        <v>37.729999999999997</v>
      </c>
      <c r="F11" s="113">
        <f>IF(juveniles!T6&gt;0,juveniles!T6,"")</f>
        <v>16.62</v>
      </c>
      <c r="G11" s="113">
        <f>IF(juveniles!T7&gt;0,juveniles!T7,"")</f>
        <v>7.22</v>
      </c>
      <c r="H11" s="113">
        <f>IF(juveniles!T8&gt;0,juveniles!T8,"")</f>
        <v>18.649999999999999</v>
      </c>
      <c r="I11" s="113">
        <f>IF(juveniles!T9&gt;0,juveniles!T9,"")</f>
        <v>6.07</v>
      </c>
      <c r="J11" s="113">
        <f>IF(juveniles!T10&gt;0,juveniles!T10,"")</f>
        <v>44.38</v>
      </c>
      <c r="K11" s="112">
        <f>IF(juveniles!T11&gt;0,juveniles!T11,"")</f>
        <v>0.24987331794380946</v>
      </c>
      <c r="L11" s="114">
        <f>IF(juveniles!T12&gt;0,juveniles!T12,"")</f>
        <v>0.89115281501340493</v>
      </c>
      <c r="M11" s="115" t="str">
        <f>IF(juveniles!T14&gt;0,juveniles!T14,"")</f>
        <v/>
      </c>
      <c r="N11" s="113" t="e">
        <f>IF(juveniles!#REF!&gt;0,juveniles!#REF!,"")</f>
        <v>#REF!</v>
      </c>
      <c r="O11" s="113" t="e">
        <f>IF(juveniles!#REF!&gt;0,juveniles!#REF!,"")</f>
        <v>#REF!</v>
      </c>
      <c r="P11" s="113">
        <f>IF(juveniles!T15&gt;0,juveniles!T15,"")</f>
        <v>52.02</v>
      </c>
      <c r="Q11" s="113" t="e">
        <f>IF(juveniles!#REF!&gt;0,juveniles!#REF!,"")</f>
        <v>#REF!</v>
      </c>
      <c r="R11" s="113">
        <f>IF(juveniles!T16&gt;0,juveniles!T16,"")</f>
        <v>15.96</v>
      </c>
      <c r="S11" s="113">
        <f>IF(juveniles!T17&gt;0,juveniles!T17,"")</f>
        <v>35.4</v>
      </c>
      <c r="T11" s="113" t="e">
        <f>IF(juveniles!#REF!&gt;0,juveniles!#REF!,"")</f>
        <v>#REF!</v>
      </c>
      <c r="U11" s="113">
        <f>IF(juveniles!T18&gt;0,juveniles!T18,"")</f>
        <v>13.79</v>
      </c>
      <c r="V11" s="113">
        <f>IF(juveniles!T19&gt;0,juveniles!T19,"")</f>
        <v>56.12</v>
      </c>
      <c r="W11" s="113" t="e">
        <f>IF(juveniles!#REF!&gt;0,juveniles!#REF!,"")</f>
        <v>#REF!</v>
      </c>
      <c r="X11" s="113" t="e">
        <f>IF(juveniles!#REF!&gt;0,juveniles!#REF!,"")</f>
        <v>#REF!</v>
      </c>
      <c r="Y11" s="113" t="str">
        <f>IF(juveniles!T20&gt;0,juveniles!T20,"")</f>
        <v/>
      </c>
      <c r="Z11" s="113" t="e">
        <f>IF(juveniles!#REF!&gt;0,juveniles!#REF!,"")</f>
        <v>#REF!</v>
      </c>
      <c r="AA11" s="113" t="e">
        <f>IF(juveniles!#REF!&gt;0,juveniles!#REF!,"")</f>
        <v>#REF!</v>
      </c>
      <c r="AB11" s="113">
        <f>IF(juveniles!T21&gt;0,juveniles!T21,"")</f>
        <v>3.15</v>
      </c>
      <c r="AC11" s="113" t="str">
        <f>IF(juveniles!T22&gt;0,juveniles!T22,"")</f>
        <v/>
      </c>
      <c r="AD11" s="113">
        <f>IF(juveniles!T23&gt;0,juveniles!T23,"")</f>
        <v>12.53</v>
      </c>
      <c r="AE11" s="113">
        <f>IF(juveniles!T25&gt;0,juveniles!T25,"")</f>
        <v>11.71</v>
      </c>
      <c r="AF11" s="113" t="str">
        <f>IF(juveniles!T26&gt;0,juveniles!T26,"")</f>
        <v/>
      </c>
      <c r="AG11" s="112" t="str">
        <f>IF(juveniles!T27&gt;0,juveniles!T27,"")</f>
        <v/>
      </c>
      <c r="AH11" s="113">
        <f>IF(juveniles!T29&gt;0,juveniles!T29,"")</f>
        <v>9.92</v>
      </c>
      <c r="AI11" s="113" t="str">
        <f>IF(juveniles!T30&gt;0,juveniles!T30,"")</f>
        <v/>
      </c>
      <c r="AJ11" s="112" t="str">
        <f>IF(juveniles!T31&gt;0,juveniles!T31,"")</f>
        <v/>
      </c>
      <c r="AK11" s="113">
        <f>IF(juveniles!T33&gt;0,juveniles!T33,"")</f>
        <v>12.08</v>
      </c>
      <c r="AL11" s="111" t="str">
        <f>IF(juveniles!T34&gt;0,juveniles!T34,"")</f>
        <v/>
      </c>
      <c r="AM11" s="112" t="str">
        <f>IF(juveniles!T35&gt;0,juveniles!T35,"")</f>
        <v/>
      </c>
      <c r="AN11" s="111">
        <f>IF(juveniles!T37&gt;0,juveniles!T37,"")</f>
        <v>11.66</v>
      </c>
      <c r="AO11" s="111" t="str">
        <f>IF(juveniles!T38&gt;0,juveniles!T38,"")</f>
        <v/>
      </c>
      <c r="AP11" s="112" t="str">
        <f>IF(juveniles!T39&gt;0,juveniles!T39,"")</f>
        <v/>
      </c>
    </row>
    <row r="12" spans="1:42" ht="14">
      <c r="A12" s="63" t="str">
        <f t="shared" si="0"/>
        <v>Genus species</v>
      </c>
      <c r="B12" s="79" t="str">
        <f t="shared" si="0"/>
        <v>Country.sample</v>
      </c>
      <c r="C12" s="101">
        <f>juveniles!V1</f>
        <v>10</v>
      </c>
      <c r="D12" s="102">
        <f>IF(juveniles!V3&gt;0,juveniles!V3,"")</f>
        <v>183.85</v>
      </c>
      <c r="E12" s="113">
        <f>IF(juveniles!V4&gt;0,juveniles!V4,"")</f>
        <v>38.840000000000003</v>
      </c>
      <c r="F12" s="113">
        <f>IF(juveniles!V6&gt;0,juveniles!V6,"")</f>
        <v>16.91</v>
      </c>
      <c r="G12" s="113">
        <f>IF(juveniles!V7&gt;0,juveniles!V7,"")</f>
        <v>7.34</v>
      </c>
      <c r="H12" s="113">
        <f>IF(juveniles!V8&gt;0,juveniles!V8,"")</f>
        <v>19.75</v>
      </c>
      <c r="I12" s="113">
        <f>IF(juveniles!V9&gt;0,juveniles!V9,"")</f>
        <v>6.48</v>
      </c>
      <c r="J12" s="113">
        <f>IF(juveniles!V10&gt;0,juveniles!V10,"")</f>
        <v>44.13</v>
      </c>
      <c r="K12" s="112">
        <f>IF(juveniles!V11&gt;0,juveniles!V11,"")</f>
        <v>0.24003263530051674</v>
      </c>
      <c r="L12" s="114">
        <f>IF(juveniles!V12&gt;0,juveniles!V12,"")</f>
        <v>0.85620253164556959</v>
      </c>
      <c r="M12" s="115">
        <f>IF(juveniles!V14&gt;0,juveniles!V14,"")</f>
        <v>24</v>
      </c>
      <c r="N12" s="113" t="e">
        <f>IF(juveniles!#REF!&gt;0,juveniles!#REF!,"")</f>
        <v>#REF!</v>
      </c>
      <c r="O12" s="113" t="e">
        <f>IF(juveniles!#REF!&gt;0,juveniles!#REF!,"")</f>
        <v>#REF!</v>
      </c>
      <c r="P12" s="113">
        <f>IF(juveniles!V15&gt;0,juveniles!V15,"")</f>
        <v>59.36</v>
      </c>
      <c r="Q12" s="113" t="e">
        <f>IF(juveniles!#REF!&gt;0,juveniles!#REF!,"")</f>
        <v>#REF!</v>
      </c>
      <c r="R12" s="113">
        <f>IF(juveniles!V16&gt;0,juveniles!V16,"")</f>
        <v>18.04</v>
      </c>
      <c r="S12" s="113">
        <f>IF(juveniles!V17&gt;0,juveniles!V17,"")</f>
        <v>60.42</v>
      </c>
      <c r="T12" s="113" t="e">
        <f>IF(juveniles!#REF!&gt;0,juveniles!#REF!,"")</f>
        <v>#REF!</v>
      </c>
      <c r="U12" s="113">
        <f>IF(juveniles!V18&gt;0,juveniles!V18,"")</f>
        <v>15.69</v>
      </c>
      <c r="V12" s="113">
        <f>IF(juveniles!V19&gt;0,juveniles!V19,"")</f>
        <v>59.34</v>
      </c>
      <c r="W12" s="113" t="e">
        <f>IF(juveniles!#REF!&gt;0,juveniles!#REF!,"")</f>
        <v>#REF!</v>
      </c>
      <c r="X12" s="113" t="e">
        <f>IF(juveniles!#REF!&gt;0,juveniles!#REF!,"")</f>
        <v>#REF!</v>
      </c>
      <c r="Y12" s="113">
        <f>IF(juveniles!V20&gt;0,juveniles!V20,"")</f>
        <v>3.51</v>
      </c>
      <c r="Z12" s="113" t="e">
        <f>IF(juveniles!#REF!&gt;0,juveniles!#REF!,"")</f>
        <v>#REF!</v>
      </c>
      <c r="AA12" s="113" t="e">
        <f>IF(juveniles!#REF!&gt;0,juveniles!#REF!,"")</f>
        <v>#REF!</v>
      </c>
      <c r="AB12" s="113">
        <f>IF(juveniles!V21&gt;0,juveniles!V21,"")</f>
        <v>3.82</v>
      </c>
      <c r="AC12" s="113">
        <f>IF(juveniles!V22&gt;0,juveniles!V22,"")</f>
        <v>7</v>
      </c>
      <c r="AD12" s="113">
        <f>IF(juveniles!V23&gt;0,juveniles!V23,"")</f>
        <v>12.25</v>
      </c>
      <c r="AE12" s="113">
        <f>IF(juveniles!V25&gt;0,juveniles!V25,"")</f>
        <v>12.43</v>
      </c>
      <c r="AF12" s="113">
        <f>IF(juveniles!V26&gt;0,juveniles!V26,"")</f>
        <v>2.12</v>
      </c>
      <c r="AG12" s="112">
        <f>IF(juveniles!V27&gt;0,juveniles!V27,"")</f>
        <v>0.17055510860820597</v>
      </c>
      <c r="AH12" s="113">
        <f>IF(juveniles!V29&gt;0,juveniles!V29,"")</f>
        <v>12.78</v>
      </c>
      <c r="AI12" s="113">
        <f>IF(juveniles!V30&gt;0,juveniles!V30,"")</f>
        <v>2.64</v>
      </c>
      <c r="AJ12" s="112">
        <f>IF(juveniles!V31&gt;0,juveniles!V31,"")</f>
        <v>0.20657276995305165</v>
      </c>
      <c r="AK12" s="113">
        <f>IF(juveniles!V33&gt;0,juveniles!V33,"")</f>
        <v>12.5</v>
      </c>
      <c r="AL12" s="111">
        <f>IF(juveniles!V34&gt;0,juveniles!V34,"")</f>
        <v>2.37</v>
      </c>
      <c r="AM12" s="112">
        <f>IF(juveniles!V35&gt;0,juveniles!V35,"")</f>
        <v>0.18960000000000002</v>
      </c>
      <c r="AN12" s="111">
        <f>IF(juveniles!V37&gt;0,juveniles!V37,"")</f>
        <v>14.23</v>
      </c>
      <c r="AO12" s="111" t="str">
        <f>IF(juveniles!V38&gt;0,juveniles!V38,"")</f>
        <v/>
      </c>
      <c r="AP12" s="112" t="str">
        <f>IF(juveniles!V39&gt;0,juveniles!V39,"")</f>
        <v/>
      </c>
    </row>
    <row r="13" spans="1:42" ht="14">
      <c r="A13" s="63" t="str">
        <f t="shared" si="0"/>
        <v>Genus species</v>
      </c>
      <c r="B13" s="79" t="str">
        <f t="shared" si="0"/>
        <v>Country.sample</v>
      </c>
      <c r="C13" s="101">
        <f>juveniles!X1</f>
        <v>11</v>
      </c>
      <c r="D13" s="102">
        <f>IF(juveniles!X3&gt;0,juveniles!X3,"")</f>
        <v>167.32</v>
      </c>
      <c r="E13" s="113">
        <f>IF(juveniles!X4&gt;0,juveniles!X4,"")</f>
        <v>35.15</v>
      </c>
      <c r="F13" s="113">
        <f>IF(juveniles!X6&gt;0,juveniles!X6,"")</f>
        <v>10.83</v>
      </c>
      <c r="G13" s="113">
        <f>IF(juveniles!X7&gt;0,juveniles!X7,"")</f>
        <v>5.58</v>
      </c>
      <c r="H13" s="113">
        <f>IF(juveniles!X8&gt;0,juveniles!X8,"")</f>
        <v>13.63</v>
      </c>
      <c r="I13" s="113">
        <f>IF(juveniles!X9&gt;0,juveniles!X9,"")</f>
        <v>4.84</v>
      </c>
      <c r="J13" s="113">
        <f>IF(juveniles!X10&gt;0,juveniles!X10,"")</f>
        <v>31.17</v>
      </c>
      <c r="K13" s="112">
        <f>IF(juveniles!X11&gt;0,juveniles!X11,"")</f>
        <v>0.18628974420272534</v>
      </c>
      <c r="L13" s="114">
        <f>IF(juveniles!X12&gt;0,juveniles!X12,"")</f>
        <v>0.79457079970652966</v>
      </c>
      <c r="M13" s="115">
        <f>IF(juveniles!X14&gt;0,juveniles!X14,"")</f>
        <v>17.59</v>
      </c>
      <c r="N13" s="113" t="e">
        <f>IF(juveniles!#REF!&gt;0,juveniles!#REF!,"")</f>
        <v>#REF!</v>
      </c>
      <c r="O13" s="113" t="e">
        <f>IF(juveniles!#REF!&gt;0,juveniles!#REF!,"")</f>
        <v>#REF!</v>
      </c>
      <c r="P13" s="113">
        <f>IF(juveniles!X15&gt;0,juveniles!X15,"")</f>
        <v>36.46</v>
      </c>
      <c r="Q13" s="113" t="e">
        <f>IF(juveniles!#REF!&gt;0,juveniles!#REF!,"")</f>
        <v>#REF!</v>
      </c>
      <c r="R13" s="113">
        <f>IF(juveniles!X16&gt;0,juveniles!X16,"")</f>
        <v>14.87</v>
      </c>
      <c r="S13" s="113">
        <f>IF(juveniles!X17&gt;0,juveniles!X17,"")</f>
        <v>23.3</v>
      </c>
      <c r="T13" s="113" t="e">
        <f>IF(juveniles!#REF!&gt;0,juveniles!#REF!,"")</f>
        <v>#REF!</v>
      </c>
      <c r="U13" s="113">
        <f>IF(juveniles!X18&gt;0,juveniles!X18,"")</f>
        <v>14.12</v>
      </c>
      <c r="V13" s="113">
        <f>IF(juveniles!X19&gt;0,juveniles!X19,"")</f>
        <v>41.73</v>
      </c>
      <c r="W13" s="113" t="e">
        <f>IF(juveniles!#REF!&gt;0,juveniles!#REF!,"")</f>
        <v>#REF!</v>
      </c>
      <c r="X13" s="113" t="e">
        <f>IF(juveniles!#REF!&gt;0,juveniles!#REF!,"")</f>
        <v>#REF!</v>
      </c>
      <c r="Y13" s="113">
        <f>IF(juveniles!X20&gt;0,juveniles!X20,"")</f>
        <v>3.91</v>
      </c>
      <c r="Z13" s="113" t="e">
        <f>IF(juveniles!#REF!&gt;0,juveniles!#REF!,"")</f>
        <v>#REF!</v>
      </c>
      <c r="AA13" s="113" t="e">
        <f>IF(juveniles!#REF!&gt;0,juveniles!#REF!,"")</f>
        <v>#REF!</v>
      </c>
      <c r="AB13" s="113">
        <f>IF(juveniles!X21&gt;0,juveniles!X21,"")</f>
        <v>3.02</v>
      </c>
      <c r="AC13" s="113">
        <f>IF(juveniles!X22&gt;0,juveniles!X22,"")</f>
        <v>8</v>
      </c>
      <c r="AD13" s="113">
        <f>IF(juveniles!X23&gt;0,juveniles!X23,"")</f>
        <v>8.7100000000000009</v>
      </c>
      <c r="AE13" s="113">
        <f>IF(juveniles!X25&gt;0,juveniles!X25,"")</f>
        <v>9.74</v>
      </c>
      <c r="AF13" s="113">
        <f>IF(juveniles!X26&gt;0,juveniles!X26,"")</f>
        <v>1.29</v>
      </c>
      <c r="AG13" s="112">
        <f>IF(juveniles!X27&gt;0,juveniles!X27,"")</f>
        <v>0.13244353182751539</v>
      </c>
      <c r="AH13" s="113">
        <f>IF(juveniles!X29&gt;0,juveniles!X29,"")</f>
        <v>8.32</v>
      </c>
      <c r="AI13" s="113">
        <f>IF(juveniles!X30&gt;0,juveniles!X30,"")</f>
        <v>1.89</v>
      </c>
      <c r="AJ13" s="112">
        <f>IF(juveniles!X31&gt;0,juveniles!X31,"")</f>
        <v>0.22716346153846151</v>
      </c>
      <c r="AK13" s="113">
        <f>IF(juveniles!X33&gt;0,juveniles!X33,"")</f>
        <v>8.2899999999999991</v>
      </c>
      <c r="AL13" s="111">
        <f>IF(juveniles!X34&gt;0,juveniles!X34,"")</f>
        <v>1.83</v>
      </c>
      <c r="AM13" s="112">
        <f>IF(juveniles!X35&gt;0,juveniles!X35,"")</f>
        <v>0.22074788902291922</v>
      </c>
      <c r="AN13" s="111">
        <f>IF(juveniles!X37&gt;0,juveniles!X37,"")</f>
        <v>9.82</v>
      </c>
      <c r="AO13" s="111">
        <f>IF(juveniles!X38&gt;0,juveniles!X38,"")</f>
        <v>1.83</v>
      </c>
      <c r="AP13" s="112">
        <f>IF(juveniles!X39&gt;0,juveniles!X39,"")</f>
        <v>0.18635437881873726</v>
      </c>
    </row>
    <row r="14" spans="1:42" ht="14">
      <c r="A14" s="63" t="str">
        <f t="shared" si="0"/>
        <v>Genus species</v>
      </c>
      <c r="B14" s="79" t="str">
        <f t="shared" si="0"/>
        <v>Country.sample</v>
      </c>
      <c r="C14" s="101">
        <f>juveniles!Z1</f>
        <v>12</v>
      </c>
      <c r="D14" s="102">
        <f>IF(juveniles!Z3&gt;0,juveniles!Z3,"")</f>
        <v>145.06</v>
      </c>
      <c r="E14" s="113">
        <f>IF(juveniles!Z4&gt;0,juveniles!Z4,"")</f>
        <v>29.63</v>
      </c>
      <c r="F14" s="113">
        <f>IF(juveniles!Z6&gt;0,juveniles!Z6,"")</f>
        <v>9.2200000000000006</v>
      </c>
      <c r="G14" s="113">
        <f>IF(juveniles!Z7&gt;0,juveniles!Z7,"")</f>
        <v>4.67</v>
      </c>
      <c r="H14" s="113">
        <f>IF(juveniles!Z8&gt;0,juveniles!Z8,"")</f>
        <v>10.72</v>
      </c>
      <c r="I14" s="113">
        <f>IF(juveniles!Z9&gt;0,juveniles!Z9,"")</f>
        <v>3.59</v>
      </c>
      <c r="J14" s="113">
        <f>IF(juveniles!Z10&gt;0,juveniles!Z10,"")</f>
        <v>24.85</v>
      </c>
      <c r="K14" s="112">
        <f>IF(juveniles!Z11&gt;0,juveniles!Z11,"")</f>
        <v>0.17130842410037228</v>
      </c>
      <c r="L14" s="114">
        <f>IF(juveniles!Z12&gt;0,juveniles!Z12,"")</f>
        <v>0.8600746268656716</v>
      </c>
      <c r="M14" s="115" t="str">
        <f>IF(juveniles!Z14&gt;0,juveniles!Z14,"")</f>
        <v/>
      </c>
      <c r="N14" s="113" t="e">
        <f>IF(juveniles!#REF!&gt;0,juveniles!#REF!,"")</f>
        <v>#REF!</v>
      </c>
      <c r="O14" s="113" t="e">
        <f>IF(juveniles!#REF!&gt;0,juveniles!#REF!,"")</f>
        <v>#REF!</v>
      </c>
      <c r="P14" s="113" t="str">
        <f>IF(juveniles!Z15&gt;0,juveniles!Z15,"")</f>
        <v/>
      </c>
      <c r="Q14" s="113" t="e">
        <f>IF(juveniles!#REF!&gt;0,juveniles!#REF!,"")</f>
        <v>#REF!</v>
      </c>
      <c r="R14" s="113">
        <f>IF(juveniles!Z16&gt;0,juveniles!Z16,"")</f>
        <v>11.22</v>
      </c>
      <c r="S14" s="113" t="str">
        <f>IF(juveniles!Z17&gt;0,juveniles!Z17,"")</f>
        <v/>
      </c>
      <c r="T14" s="113" t="e">
        <f>IF(juveniles!#REF!&gt;0,juveniles!#REF!,"")</f>
        <v>#REF!</v>
      </c>
      <c r="U14" s="113">
        <f>IF(juveniles!Z18&gt;0,juveniles!Z18,"")</f>
        <v>9.06</v>
      </c>
      <c r="V14" s="113" t="str">
        <f>IF(juveniles!Z19&gt;0,juveniles!Z19,"")</f>
        <v/>
      </c>
      <c r="W14" s="113" t="e">
        <f>IF(juveniles!#REF!&gt;0,juveniles!#REF!,"")</f>
        <v>#REF!</v>
      </c>
      <c r="X14" s="113" t="e">
        <f>IF(juveniles!#REF!&gt;0,juveniles!#REF!,"")</f>
        <v>#REF!</v>
      </c>
      <c r="Y14" s="113" t="str">
        <f>IF(juveniles!Z20&gt;0,juveniles!Z20,"")</f>
        <v/>
      </c>
      <c r="Z14" s="113" t="e">
        <f>IF(juveniles!#REF!&gt;0,juveniles!#REF!,"")</f>
        <v>#REF!</v>
      </c>
      <c r="AA14" s="113" t="e">
        <f>IF(juveniles!#REF!&gt;0,juveniles!#REF!,"")</f>
        <v>#REF!</v>
      </c>
      <c r="AB14" s="113">
        <f>IF(juveniles!Z21&gt;0,juveniles!Z21,"")</f>
        <v>2.75</v>
      </c>
      <c r="AC14" s="113">
        <f>IF(juveniles!Z22&gt;0,juveniles!Z22,"")</f>
        <v>6</v>
      </c>
      <c r="AD14" s="113">
        <f>IF(juveniles!Z23&gt;0,juveniles!Z23,"")</f>
        <v>9.74</v>
      </c>
      <c r="AE14" s="113">
        <f>IF(juveniles!Z25&gt;0,juveniles!Z25,"")</f>
        <v>8.41</v>
      </c>
      <c r="AF14" s="113">
        <f>IF(juveniles!Z26&gt;0,juveniles!Z26,"")</f>
        <v>1.66</v>
      </c>
      <c r="AG14" s="112">
        <f>IF(juveniles!Z27&gt;0,juveniles!Z27,"")</f>
        <v>0.19738406658739593</v>
      </c>
      <c r="AH14" s="113">
        <f>IF(juveniles!Z29&gt;0,juveniles!Z29,"")</f>
        <v>7.7</v>
      </c>
      <c r="AI14" s="113">
        <f>IF(juveniles!Z30&gt;0,juveniles!Z30,"")</f>
        <v>1.53</v>
      </c>
      <c r="AJ14" s="112">
        <f>IF(juveniles!Z31&gt;0,juveniles!Z31,"")</f>
        <v>0.19870129870129871</v>
      </c>
      <c r="AK14" s="113">
        <f>IF(juveniles!Z33&gt;0,juveniles!Z33,"")</f>
        <v>7.53</v>
      </c>
      <c r="AL14" s="111">
        <f>IF(juveniles!Z34&gt;0,juveniles!Z34,"")</f>
        <v>1.57</v>
      </c>
      <c r="AM14" s="112">
        <f>IF(juveniles!Z35&gt;0,juveniles!Z35,"")</f>
        <v>0.20849933598937584</v>
      </c>
      <c r="AN14" s="111">
        <f>IF(juveniles!Z37&gt;0,juveniles!Z37,"")</f>
        <v>8.93</v>
      </c>
      <c r="AO14" s="111">
        <f>IF(juveniles!Z38&gt;0,juveniles!Z38,"")</f>
        <v>1.9</v>
      </c>
      <c r="AP14" s="112">
        <f>IF(juveniles!Z39&gt;0,juveniles!Z39,"")</f>
        <v>0.21276595744680851</v>
      </c>
    </row>
    <row r="15" spans="1:42" ht="14">
      <c r="A15" s="63" t="str">
        <f t="shared" si="0"/>
        <v>Genus species</v>
      </c>
      <c r="B15" s="79" t="str">
        <f t="shared" si="0"/>
        <v>Country.sample</v>
      </c>
      <c r="C15" s="101">
        <f>juveniles!AB1</f>
        <v>13</v>
      </c>
      <c r="D15" s="102">
        <f>IF(juveniles!AB3&gt;0,juveniles!AB3,"")</f>
        <v>170.46</v>
      </c>
      <c r="E15" s="113">
        <f>IF(juveniles!AB4&gt;0,juveniles!AB4,"")</f>
        <v>35.97</v>
      </c>
      <c r="F15" s="113">
        <f>IF(juveniles!AB6&gt;0,juveniles!AB6,"")</f>
        <v>11.32</v>
      </c>
      <c r="G15" s="113">
        <f>IF(juveniles!AB7&gt;0,juveniles!AB7,"")</f>
        <v>5.49</v>
      </c>
      <c r="H15" s="113">
        <f>IF(juveniles!AB8&gt;0,juveniles!AB8,"")</f>
        <v>12.7</v>
      </c>
      <c r="I15" s="113">
        <f>IF(juveniles!AB9&gt;0,juveniles!AB9,"")</f>
        <v>4.25</v>
      </c>
      <c r="J15" s="113">
        <f>IF(juveniles!AB10&gt;0,juveniles!AB10,"")</f>
        <v>33.29</v>
      </c>
      <c r="K15" s="112">
        <f>IF(juveniles!AB11&gt;0,juveniles!AB11,"")</f>
        <v>0.19529508389064881</v>
      </c>
      <c r="L15" s="114">
        <f>IF(juveniles!AB12&gt;0,juveniles!AB12,"")</f>
        <v>0.89133858267716548</v>
      </c>
      <c r="M15" s="115" t="str">
        <f>IF(juveniles!AB14&gt;0,juveniles!AB14,"")</f>
        <v/>
      </c>
      <c r="N15" s="113" t="e">
        <f>IF(juveniles!#REF!&gt;0,juveniles!#REF!,"")</f>
        <v>#REF!</v>
      </c>
      <c r="O15" s="113" t="e">
        <f>IF(juveniles!#REF!&gt;0,juveniles!#REF!,"")</f>
        <v>#REF!</v>
      </c>
      <c r="P15" s="113">
        <f>IF(juveniles!AB15&gt;0,juveniles!AB15,"")</f>
        <v>34.61</v>
      </c>
      <c r="Q15" s="113" t="e">
        <f>IF(juveniles!#REF!&gt;0,juveniles!#REF!,"")</f>
        <v>#REF!</v>
      </c>
      <c r="R15" s="113">
        <f>IF(juveniles!AB16&gt;0,juveniles!AB16,"")</f>
        <v>17.350000000000001</v>
      </c>
      <c r="S15" s="113">
        <f>IF(juveniles!AB17&gt;0,juveniles!AB17,"")</f>
        <v>23.21</v>
      </c>
      <c r="T15" s="113" t="e">
        <f>IF(juveniles!#REF!&gt;0,juveniles!#REF!,"")</f>
        <v>#REF!</v>
      </c>
      <c r="U15" s="113">
        <f>IF(juveniles!AB18&gt;0,juveniles!AB18,"")</f>
        <v>12.27</v>
      </c>
      <c r="V15" s="113">
        <f>IF(juveniles!AB19&gt;0,juveniles!AB19,"")</f>
        <v>49.24</v>
      </c>
      <c r="W15" s="113" t="e">
        <f>IF(juveniles!#REF!&gt;0,juveniles!#REF!,"")</f>
        <v>#REF!</v>
      </c>
      <c r="X15" s="113" t="e">
        <f>IF(juveniles!#REF!&gt;0,juveniles!#REF!,"")</f>
        <v>#REF!</v>
      </c>
      <c r="Y15" s="113" t="str">
        <f>IF(juveniles!AB20&gt;0,juveniles!AB20,"")</f>
        <v/>
      </c>
      <c r="Z15" s="113" t="e">
        <f>IF(juveniles!#REF!&gt;0,juveniles!#REF!,"")</f>
        <v>#REF!</v>
      </c>
      <c r="AA15" s="113" t="e">
        <f>IF(juveniles!#REF!&gt;0,juveniles!#REF!,"")</f>
        <v>#REF!</v>
      </c>
      <c r="AB15" s="113" t="str">
        <f>IF(juveniles!AB21&gt;0,juveniles!AB21,"")</f>
        <v/>
      </c>
      <c r="AC15" s="113">
        <f>IF(juveniles!AB22&gt;0,juveniles!AB22,"")</f>
        <v>6</v>
      </c>
      <c r="AD15" s="113">
        <f>IF(juveniles!AB23&gt;0,juveniles!AB23,"")</f>
        <v>10.83</v>
      </c>
      <c r="AE15" s="113">
        <f>IF(juveniles!AB25&gt;0,juveniles!AB25,"")</f>
        <v>9.0299999999999994</v>
      </c>
      <c r="AF15" s="113" t="str">
        <f>IF(juveniles!AB26&gt;0,juveniles!AB26,"")</f>
        <v/>
      </c>
      <c r="AG15" s="112" t="str">
        <f>IF(juveniles!AB27&gt;0,juveniles!AB27,"")</f>
        <v/>
      </c>
      <c r="AH15" s="113">
        <f>IF(juveniles!AB29&gt;0,juveniles!AB29,"")</f>
        <v>8.36</v>
      </c>
      <c r="AI15" s="113" t="str">
        <f>IF(juveniles!AB30&gt;0,juveniles!AB30,"")</f>
        <v/>
      </c>
      <c r="AJ15" s="112" t="str">
        <f>IF(juveniles!AB31&gt;0,juveniles!AB31,"")</f>
        <v/>
      </c>
      <c r="AK15" s="113">
        <f>IF(juveniles!AB33&gt;0,juveniles!AB33,"")</f>
        <v>8.48</v>
      </c>
      <c r="AL15" s="111" t="str">
        <f>IF(juveniles!AB34&gt;0,juveniles!AB34,"")</f>
        <v/>
      </c>
      <c r="AM15" s="112" t="str">
        <f>IF(juveniles!AB35&gt;0,juveniles!AB35,"")</f>
        <v/>
      </c>
      <c r="AN15" s="111">
        <f>IF(juveniles!AB37&gt;0,juveniles!AB37,"")</f>
        <v>11.12</v>
      </c>
      <c r="AO15" s="111" t="str">
        <f>IF(juveniles!AB38&gt;0,juveniles!AB38,"")</f>
        <v/>
      </c>
      <c r="AP15" s="112" t="str">
        <f>IF(juveniles!AB39&gt;0,juveniles!AB39,"")</f>
        <v/>
      </c>
    </row>
    <row r="16" spans="1:42" ht="14">
      <c r="A16" s="63" t="str">
        <f t="shared" si="0"/>
        <v>Genus species</v>
      </c>
      <c r="B16" s="79" t="str">
        <f t="shared" si="0"/>
        <v>Country.sample</v>
      </c>
      <c r="C16" s="101">
        <f>juveniles!AD1</f>
        <v>14</v>
      </c>
      <c r="D16" s="102">
        <f>IF(juveniles!AD3&gt;0,juveniles!AD3,"")</f>
        <v>194.7</v>
      </c>
      <c r="E16" s="113">
        <f>IF(juveniles!AD4&gt;0,juveniles!AD4,"")</f>
        <v>37.869999999999997</v>
      </c>
      <c r="F16" s="113">
        <f>IF(juveniles!AD6&gt;0,juveniles!AD6,"")</f>
        <v>14.65</v>
      </c>
      <c r="G16" s="113">
        <f>IF(juveniles!AD7&gt;0,juveniles!AD7,"")</f>
        <v>6.92</v>
      </c>
      <c r="H16" s="113">
        <f>IF(juveniles!AD8&gt;0,juveniles!AD8,"")</f>
        <v>16.07</v>
      </c>
      <c r="I16" s="113">
        <f>IF(juveniles!AD9&gt;0,juveniles!AD9,"")</f>
        <v>5.39</v>
      </c>
      <c r="J16" s="113">
        <f>IF(juveniles!AD10&gt;0,juveniles!AD10,"")</f>
        <v>40.130000000000003</v>
      </c>
      <c r="K16" s="112">
        <f>IF(juveniles!AD11&gt;0,juveniles!AD11,"")</f>
        <v>0.2061119671289163</v>
      </c>
      <c r="L16" s="114">
        <f>IF(juveniles!AD12&gt;0,juveniles!AD12,"")</f>
        <v>0.9116365899191039</v>
      </c>
      <c r="M16" s="115" t="str">
        <f>IF(juveniles!AD14&gt;0,juveniles!AD14,"")</f>
        <v/>
      </c>
      <c r="N16" s="113" t="e">
        <f>IF(juveniles!#REF!&gt;0,juveniles!#REF!,"")</f>
        <v>#REF!</v>
      </c>
      <c r="O16" s="113" t="e">
        <f>IF(juveniles!#REF!&gt;0,juveniles!#REF!,"")</f>
        <v>#REF!</v>
      </c>
      <c r="P16" s="113">
        <f>IF(juveniles!AD15&gt;0,juveniles!AD15,"")</f>
        <v>36.44</v>
      </c>
      <c r="Q16" s="113" t="e">
        <f>IF(juveniles!#REF!&gt;0,juveniles!#REF!,"")</f>
        <v>#REF!</v>
      </c>
      <c r="R16" s="113">
        <f>IF(juveniles!AD16&gt;0,juveniles!AD16,"")</f>
        <v>14.76</v>
      </c>
      <c r="S16" s="113">
        <f>IF(juveniles!AD17&gt;0,juveniles!AD17,"")</f>
        <v>31.91</v>
      </c>
      <c r="T16" s="113" t="e">
        <f>IF(juveniles!#REF!&gt;0,juveniles!#REF!,"")</f>
        <v>#REF!</v>
      </c>
      <c r="U16" s="113">
        <f>IF(juveniles!AD18&gt;0,juveniles!AD18,"")</f>
        <v>12.53</v>
      </c>
      <c r="V16" s="113">
        <f>IF(juveniles!AD19&gt;0,juveniles!AD19,"")</f>
        <v>47.86</v>
      </c>
      <c r="W16" s="113" t="e">
        <f>IF(juveniles!#REF!&gt;0,juveniles!#REF!,"")</f>
        <v>#REF!</v>
      </c>
      <c r="X16" s="113" t="e">
        <f>IF(juveniles!#REF!&gt;0,juveniles!#REF!,"")</f>
        <v>#REF!</v>
      </c>
      <c r="Y16" s="113">
        <f>IF(juveniles!AD20&gt;0,juveniles!AD20,"")</f>
        <v>3.66</v>
      </c>
      <c r="Z16" s="113" t="e">
        <f>IF(juveniles!#REF!&gt;0,juveniles!#REF!,"")</f>
        <v>#REF!</v>
      </c>
      <c r="AA16" s="113" t="e">
        <f>IF(juveniles!#REF!&gt;0,juveniles!#REF!,"")</f>
        <v>#REF!</v>
      </c>
      <c r="AB16" s="113" t="str">
        <f>IF(juveniles!AD21&gt;0,juveniles!AD21,"")</f>
        <v/>
      </c>
      <c r="AC16" s="113">
        <f>IF(juveniles!AD22&gt;0,juveniles!AD22,"")</f>
        <v>5</v>
      </c>
      <c r="AD16" s="113">
        <f>IF(juveniles!AD23&gt;0,juveniles!AD23,"")</f>
        <v>12.21</v>
      </c>
      <c r="AE16" s="113">
        <f>IF(juveniles!AD25&gt;0,juveniles!AD25,"")</f>
        <v>10.17</v>
      </c>
      <c r="AF16" s="113" t="str">
        <f>IF(juveniles!AD26&gt;0,juveniles!AD26,"")</f>
        <v/>
      </c>
      <c r="AG16" s="112" t="str">
        <f>IF(juveniles!AD27&gt;0,juveniles!AD27,"")</f>
        <v/>
      </c>
      <c r="AH16" s="113">
        <f>IF(juveniles!AD29&gt;0,juveniles!AD29,"")</f>
        <v>9.56</v>
      </c>
      <c r="AI16" s="113" t="str">
        <f>IF(juveniles!AD30&gt;0,juveniles!AD30,"")</f>
        <v/>
      </c>
      <c r="AJ16" s="112" t="str">
        <f>IF(juveniles!AD31&gt;0,juveniles!AD31,"")</f>
        <v/>
      </c>
      <c r="AK16" s="113">
        <f>IF(juveniles!AD33&gt;0,juveniles!AD33,"")</f>
        <v>8.48</v>
      </c>
      <c r="AL16" s="111" t="str">
        <f>IF(juveniles!AD34&gt;0,juveniles!AD34,"")</f>
        <v/>
      </c>
      <c r="AM16" s="112" t="str">
        <f>IF(juveniles!AD35&gt;0,juveniles!AD35,"")</f>
        <v/>
      </c>
      <c r="AN16" s="111">
        <f>IF(juveniles!AD37&gt;0,juveniles!AD37,"")</f>
        <v>10.76</v>
      </c>
      <c r="AO16" s="111" t="str">
        <f>IF(juveniles!AD38&gt;0,juveniles!AD38,"")</f>
        <v/>
      </c>
      <c r="AP16" s="112" t="str">
        <f>IF(juveniles!AD39&gt;0,juveniles!AD39,"")</f>
        <v/>
      </c>
    </row>
    <row r="17" spans="1:42" ht="14">
      <c r="A17" s="63" t="str">
        <f t="shared" si="0"/>
        <v>Genus species</v>
      </c>
      <c r="B17" s="79" t="str">
        <f t="shared" si="0"/>
        <v>Country.sample</v>
      </c>
      <c r="C17" s="101">
        <f>juveniles!AF1</f>
        <v>15</v>
      </c>
      <c r="D17" s="102">
        <f>IF(juveniles!AF3&gt;0,juveniles!AF3,"")</f>
        <v>161.24</v>
      </c>
      <c r="E17" s="113">
        <f>IF(juveniles!AF4&gt;0,juveniles!AF4,"")</f>
        <v>34.6</v>
      </c>
      <c r="F17" s="113">
        <f>IF(juveniles!AF6&gt;0,juveniles!AF6,"")</f>
        <v>11.77</v>
      </c>
      <c r="G17" s="113">
        <f>IF(juveniles!AF7&gt;0,juveniles!AF7,"")</f>
        <v>5.83</v>
      </c>
      <c r="H17" s="113">
        <f>IF(juveniles!AF8&gt;0,juveniles!AF8,"")</f>
        <v>14.71</v>
      </c>
      <c r="I17" s="113">
        <f>IF(juveniles!AF9&gt;0,juveniles!AF9,"")</f>
        <v>4.7</v>
      </c>
      <c r="J17" s="113">
        <f>IF(juveniles!AF10&gt;0,juveniles!AF10,"")</f>
        <v>35.5</v>
      </c>
      <c r="K17" s="112">
        <f>IF(juveniles!AF11&gt;0,juveniles!AF11,"")</f>
        <v>0.2201686926321012</v>
      </c>
      <c r="L17" s="114">
        <f>IF(juveniles!AF12&gt;0,juveniles!AF12,"")</f>
        <v>0.80013596193065939</v>
      </c>
      <c r="M17" s="115">
        <f>IF(juveniles!AF14&gt;0,juveniles!AF14,"")</f>
        <v>24.12</v>
      </c>
      <c r="N17" s="113" t="e">
        <f>IF(juveniles!#REF!&gt;0,juveniles!#REF!,"")</f>
        <v>#REF!</v>
      </c>
      <c r="O17" s="113" t="e">
        <f>IF(juveniles!#REF!&gt;0,juveniles!#REF!,"")</f>
        <v>#REF!</v>
      </c>
      <c r="P17" s="113">
        <f>IF(juveniles!AF15&gt;0,juveniles!AF15,"")</f>
        <v>48.7</v>
      </c>
      <c r="Q17" s="113" t="e">
        <f>IF(juveniles!#REF!&gt;0,juveniles!#REF!,"")</f>
        <v>#REF!</v>
      </c>
      <c r="R17" s="113">
        <f>IF(juveniles!AF16&gt;0,juveniles!AF16,"")</f>
        <v>18.690000000000001</v>
      </c>
      <c r="S17" s="113">
        <f>IF(juveniles!AF17&gt;0,juveniles!AF17,"")</f>
        <v>36.6</v>
      </c>
      <c r="T17" s="113" t="e">
        <f>IF(juveniles!#REF!&gt;0,juveniles!#REF!,"")</f>
        <v>#REF!</v>
      </c>
      <c r="U17" s="113">
        <f>IF(juveniles!AF18&gt;0,juveniles!AF18,"")</f>
        <v>18.07</v>
      </c>
      <c r="V17" s="113">
        <f>IF(juveniles!AF19&gt;0,juveniles!AF19,"")</f>
        <v>56.23</v>
      </c>
      <c r="W17" s="113" t="e">
        <f>IF(juveniles!#REF!&gt;0,juveniles!#REF!,"")</f>
        <v>#REF!</v>
      </c>
      <c r="X17" s="113" t="e">
        <f>IF(juveniles!#REF!&gt;0,juveniles!#REF!,"")</f>
        <v>#REF!</v>
      </c>
      <c r="Y17" s="113" t="str">
        <f>IF(juveniles!AF20&gt;0,juveniles!AF20,"")</f>
        <v/>
      </c>
      <c r="Z17" s="113" t="e">
        <f>IF(juveniles!#REF!&gt;0,juveniles!#REF!,"")</f>
        <v>#REF!</v>
      </c>
      <c r="AA17" s="113" t="e">
        <f>IF(juveniles!#REF!&gt;0,juveniles!#REF!,"")</f>
        <v>#REF!</v>
      </c>
      <c r="AB17" s="113">
        <f>IF(juveniles!AF21&gt;0,juveniles!AF21,"")</f>
        <v>2.78</v>
      </c>
      <c r="AC17" s="113">
        <f>IF(juveniles!AF22&gt;0,juveniles!AF22,"")</f>
        <v>6</v>
      </c>
      <c r="AD17" s="113">
        <f>IF(juveniles!AF23&gt;0,juveniles!AF23,"")</f>
        <v>9</v>
      </c>
      <c r="AE17" s="113">
        <f>IF(juveniles!AF25&gt;0,juveniles!AF25,"")</f>
        <v>9.68</v>
      </c>
      <c r="AF17" s="113" t="str">
        <f>IF(juveniles!AF26&gt;0,juveniles!AF26,"")</f>
        <v/>
      </c>
      <c r="AG17" s="112" t="str">
        <f>IF(juveniles!AF27&gt;0,juveniles!AF27,"")</f>
        <v/>
      </c>
      <c r="AH17" s="113">
        <f>IF(juveniles!AF29&gt;0,juveniles!AF29,"")</f>
        <v>9.68</v>
      </c>
      <c r="AI17" s="113" t="str">
        <f>IF(juveniles!AF30&gt;0,juveniles!AF30,"")</f>
        <v/>
      </c>
      <c r="AJ17" s="112" t="str">
        <f>IF(juveniles!AF31&gt;0,juveniles!AF31,"")</f>
        <v/>
      </c>
      <c r="AK17" s="113">
        <f>IF(juveniles!AF33&gt;0,juveniles!AF33,"")</f>
        <v>9.57</v>
      </c>
      <c r="AL17" s="111">
        <f>IF(juveniles!AF34&gt;0,juveniles!AF34,"")</f>
        <v>1.8</v>
      </c>
      <c r="AM17" s="112">
        <f>IF(juveniles!AF35&gt;0,juveniles!AF35,"")</f>
        <v>0.18808777429467086</v>
      </c>
      <c r="AN17" s="111">
        <f>IF(juveniles!AF37&gt;0,juveniles!AF37,"")</f>
        <v>11</v>
      </c>
      <c r="AO17" s="111">
        <f>IF(juveniles!AF38&gt;0,juveniles!AF38,"")</f>
        <v>1.78</v>
      </c>
      <c r="AP17" s="112">
        <f>IF(juveniles!AF39&gt;0,juveniles!AF39,"")</f>
        <v>0.16181818181818183</v>
      </c>
    </row>
    <row r="18" spans="1:42" ht="14">
      <c r="A18" s="63" t="str">
        <f t="shared" si="0"/>
        <v>Genus species</v>
      </c>
      <c r="B18" s="79" t="str">
        <f t="shared" si="0"/>
        <v>Country.sample</v>
      </c>
      <c r="C18" s="101">
        <f>juveniles!AH1</f>
        <v>16</v>
      </c>
      <c r="D18" s="102">
        <f>IF(juveniles!AH3&gt;0,juveniles!AH3,"")</f>
        <v>160.4</v>
      </c>
      <c r="E18" s="113">
        <f>IF(juveniles!AH4&gt;0,juveniles!AH4,"")</f>
        <v>33.75</v>
      </c>
      <c r="F18" s="113">
        <f>IF(juveniles!AH6&gt;0,juveniles!AH6,"")</f>
        <v>13.2</v>
      </c>
      <c r="G18" s="113" t="str">
        <f>IF(juveniles!AH7&gt;0,juveniles!AH7,"")</f>
        <v/>
      </c>
      <c r="H18" s="113">
        <f>IF(juveniles!AH8&gt;0,juveniles!AH8,"")</f>
        <v>14.2</v>
      </c>
      <c r="I18" s="113">
        <f>IF(juveniles!AH9&gt;0,juveniles!AH9,"")</f>
        <v>4.75</v>
      </c>
      <c r="J18" s="113">
        <f>IF(juveniles!AH10&gt;0,juveniles!AH10,"")</f>
        <v>33.5</v>
      </c>
      <c r="K18" s="112">
        <f>IF(juveniles!AH11&gt;0,juveniles!AH11,"")</f>
        <v>0.20885286783042392</v>
      </c>
      <c r="L18" s="114">
        <f>IF(juveniles!AH12&gt;0,juveniles!AH12,"")</f>
        <v>0.92957746478873238</v>
      </c>
      <c r="M18" s="115" t="str">
        <f>IF(juveniles!AH14&gt;0,juveniles!AH14,"")</f>
        <v/>
      </c>
      <c r="N18" s="113" t="e">
        <f>IF(juveniles!#REF!&gt;0,juveniles!#REF!,"")</f>
        <v>#REF!</v>
      </c>
      <c r="O18" s="113" t="e">
        <f>IF(juveniles!#REF!&gt;0,juveniles!#REF!,"")</f>
        <v>#REF!</v>
      </c>
      <c r="P18" s="113">
        <f>IF(juveniles!AH15&gt;0,juveniles!AH15,"")</f>
        <v>36.479999999999997</v>
      </c>
      <c r="Q18" s="113" t="e">
        <f>IF(juveniles!#REF!&gt;0,juveniles!#REF!,"")</f>
        <v>#REF!</v>
      </c>
      <c r="R18" s="113">
        <f>IF(juveniles!AH16&gt;0,juveniles!AH16,"")</f>
        <v>16.3</v>
      </c>
      <c r="S18" s="113">
        <f>IF(juveniles!AH17&gt;0,juveniles!AH17,"")</f>
        <v>24.3</v>
      </c>
      <c r="T18" s="113" t="e">
        <f>IF(juveniles!#REF!&gt;0,juveniles!#REF!,"")</f>
        <v>#REF!</v>
      </c>
      <c r="U18" s="113">
        <f>IF(juveniles!AH18&gt;0,juveniles!AH18,"")</f>
        <v>11.3</v>
      </c>
      <c r="V18" s="113">
        <f>IF(juveniles!AH19&gt;0,juveniles!AH19,"")</f>
        <v>43.7</v>
      </c>
      <c r="W18" s="113" t="e">
        <f>IF(juveniles!#REF!&gt;0,juveniles!#REF!,"")</f>
        <v>#REF!</v>
      </c>
      <c r="X18" s="113" t="e">
        <f>IF(juveniles!#REF!&gt;0,juveniles!#REF!,"")</f>
        <v>#REF!</v>
      </c>
      <c r="Y18" s="113" t="str">
        <f>IF(juveniles!AH20&gt;0,juveniles!AH20,"")</f>
        <v/>
      </c>
      <c r="Z18" s="113" t="e">
        <f>IF(juveniles!#REF!&gt;0,juveniles!#REF!,"")</f>
        <v>#REF!</v>
      </c>
      <c r="AA18" s="113" t="e">
        <f>IF(juveniles!#REF!&gt;0,juveniles!#REF!,"")</f>
        <v>#REF!</v>
      </c>
      <c r="AB18" s="113" t="str">
        <f>IF(juveniles!AH21&gt;0,juveniles!AH21,"")</f>
        <v/>
      </c>
      <c r="AC18" s="113" t="str">
        <f>IF(juveniles!AH22&gt;0,juveniles!AH22,"")</f>
        <v/>
      </c>
      <c r="AD18" s="113" t="str">
        <f>IF(juveniles!AH23&gt;0,juveniles!AH23,"")</f>
        <v/>
      </c>
      <c r="AE18" s="113">
        <f>IF(juveniles!AH25&gt;0,juveniles!AH25,"")</f>
        <v>9.8000000000000007</v>
      </c>
      <c r="AF18" s="113" t="str">
        <f>IF(juveniles!AH26&gt;0,juveniles!AH26,"")</f>
        <v/>
      </c>
      <c r="AG18" s="112" t="str">
        <f>IF(juveniles!AH27&gt;0,juveniles!AH27,"")</f>
        <v/>
      </c>
      <c r="AH18" s="113">
        <f>IF(juveniles!AH29&gt;0,juveniles!AH29,"")</f>
        <v>8.6</v>
      </c>
      <c r="AI18" s="113" t="str">
        <f>IF(juveniles!AH30&gt;0,juveniles!AH30,"")</f>
        <v/>
      </c>
      <c r="AJ18" s="112" t="str">
        <f>IF(juveniles!AH31&gt;0,juveniles!AH31,"")</f>
        <v/>
      </c>
      <c r="AK18" s="113">
        <f>IF(juveniles!AH33&gt;0,juveniles!AH33,"")</f>
        <v>9</v>
      </c>
      <c r="AL18" s="111" t="str">
        <f>IF(juveniles!AH34&gt;0,juveniles!AH34,"")</f>
        <v/>
      </c>
      <c r="AM18" s="112" t="str">
        <f>IF(juveniles!AH35&gt;0,juveniles!AH35,"")</f>
        <v/>
      </c>
      <c r="AN18" s="111" t="str">
        <f>IF(juveniles!AH37&gt;0,juveniles!AH37,"")</f>
        <v/>
      </c>
      <c r="AO18" s="111" t="str">
        <f>IF(juveniles!AH38&gt;0,juveniles!AH38,"")</f>
        <v/>
      </c>
      <c r="AP18" s="112" t="str">
        <f>IF(juveniles!AH39&gt;0,juveniles!AH39,"")</f>
        <v/>
      </c>
    </row>
    <row r="19" spans="1:42" ht="14">
      <c r="A19" s="63" t="str">
        <f t="shared" si="0"/>
        <v>Genus species</v>
      </c>
      <c r="B19" s="79" t="str">
        <f t="shared" si="0"/>
        <v>Country.sample</v>
      </c>
      <c r="C19" s="101">
        <f>juveniles!AJ1</f>
        <v>17</v>
      </c>
      <c r="D19" s="102">
        <f>IF(juveniles!AJ3&gt;0,juveniles!AJ3,"")</f>
        <v>186.5</v>
      </c>
      <c r="E19" s="113">
        <f>IF(juveniles!AJ4&gt;0,juveniles!AJ4,"")</f>
        <v>36.799999999999997</v>
      </c>
      <c r="F19" s="113">
        <f>IF(juveniles!AJ6&gt;0,juveniles!AJ6,"")</f>
        <v>12.04</v>
      </c>
      <c r="G19" s="113">
        <f>IF(juveniles!AJ7&gt;0,juveniles!AJ7,"")</f>
        <v>6.7</v>
      </c>
      <c r="H19" s="113">
        <f>IF(juveniles!AJ8&gt;0,juveniles!AJ8,"")</f>
        <v>14.4</v>
      </c>
      <c r="I19" s="113">
        <f>IF(juveniles!AJ9&gt;0,juveniles!AJ9,"")</f>
        <v>4.3</v>
      </c>
      <c r="J19" s="113">
        <f>IF(juveniles!AJ10&gt;0,juveniles!AJ10,"")</f>
        <v>37.799999999999997</v>
      </c>
      <c r="K19" s="112">
        <f>IF(juveniles!AJ11&gt;0,juveniles!AJ11,"")</f>
        <v>0.20268096514745307</v>
      </c>
      <c r="L19" s="114">
        <f>IF(juveniles!AJ12&gt;0,juveniles!AJ12,"")</f>
        <v>0.83611111111111103</v>
      </c>
      <c r="M19" s="115" t="str">
        <f>IF(juveniles!AJ14&gt;0,juveniles!AJ14,"")</f>
        <v/>
      </c>
      <c r="N19" s="113" t="e">
        <f>IF(juveniles!#REF!&gt;0,juveniles!#REF!,"")</f>
        <v>#REF!</v>
      </c>
      <c r="O19" s="113" t="e">
        <f>IF(juveniles!#REF!&gt;0,juveniles!#REF!,"")</f>
        <v>#REF!</v>
      </c>
      <c r="P19" s="113">
        <f>IF(juveniles!AJ15&gt;0,juveniles!AJ15,"")</f>
        <v>47.2</v>
      </c>
      <c r="Q19" s="113" t="e">
        <f>IF(juveniles!#REF!&gt;0,juveniles!#REF!,"")</f>
        <v>#REF!</v>
      </c>
      <c r="R19" s="113">
        <f>IF(juveniles!AJ16&gt;0,juveniles!AJ16,"")</f>
        <v>17</v>
      </c>
      <c r="S19" s="113">
        <f>IF(juveniles!AJ17&gt;0,juveniles!AJ17,"")</f>
        <v>27.4</v>
      </c>
      <c r="T19" s="113" t="e">
        <f>IF(juveniles!#REF!&gt;0,juveniles!#REF!,"")</f>
        <v>#REF!</v>
      </c>
      <c r="U19" s="113">
        <f>IF(juveniles!AJ18&gt;0,juveniles!AJ18,"")</f>
        <v>13.3</v>
      </c>
      <c r="V19" s="113">
        <f>IF(juveniles!AJ19&gt;0,juveniles!AJ19,"")</f>
        <v>53.54</v>
      </c>
      <c r="W19" s="113" t="e">
        <f>IF(juveniles!#REF!&gt;0,juveniles!#REF!,"")</f>
        <v>#REF!</v>
      </c>
      <c r="X19" s="113" t="e">
        <f>IF(juveniles!#REF!&gt;0,juveniles!#REF!,"")</f>
        <v>#REF!</v>
      </c>
      <c r="Y19" s="113">
        <f>IF(juveniles!AJ20&gt;0,juveniles!AJ20,"")</f>
        <v>3.4</v>
      </c>
      <c r="Z19" s="113" t="e">
        <f>IF(juveniles!#REF!&gt;0,juveniles!#REF!,"")</f>
        <v>#REF!</v>
      </c>
      <c r="AA19" s="113" t="e">
        <f>IF(juveniles!#REF!&gt;0,juveniles!#REF!,"")</f>
        <v>#REF!</v>
      </c>
      <c r="AB19" s="113">
        <f>IF(juveniles!AJ21&gt;0,juveniles!AJ21,"")</f>
        <v>3.1</v>
      </c>
      <c r="AC19" s="113">
        <f>IF(juveniles!AJ22&gt;0,juveniles!AJ22,"")</f>
        <v>5</v>
      </c>
      <c r="AD19" s="113">
        <f>IF(juveniles!AJ23&gt;0,juveniles!AJ23,"")</f>
        <v>11.6</v>
      </c>
      <c r="AE19" s="113">
        <f>IF(juveniles!AJ25&gt;0,juveniles!AJ25,"")</f>
        <v>9.1999999999999993</v>
      </c>
      <c r="AF19" s="113">
        <f>IF(juveniles!AJ26&gt;0,juveniles!AJ26,"")</f>
        <v>1.3</v>
      </c>
      <c r="AG19" s="112">
        <f>IF(juveniles!AJ27&gt;0,juveniles!AJ27,"")</f>
        <v>0.14130434782608697</v>
      </c>
      <c r="AH19" s="113">
        <f>IF(juveniles!AJ29&gt;0,juveniles!AJ29,"")</f>
        <v>9</v>
      </c>
      <c r="AI19" s="113" t="str">
        <f>IF(juveniles!AJ30&gt;0,juveniles!AJ30,"")</f>
        <v/>
      </c>
      <c r="AJ19" s="112" t="str">
        <f>IF(juveniles!AJ31&gt;0,juveniles!AJ31,"")</f>
        <v/>
      </c>
      <c r="AK19" s="113">
        <f>IF(juveniles!AJ33&gt;0,juveniles!AJ33,"")</f>
        <v>8.9</v>
      </c>
      <c r="AL19" s="111" t="str">
        <f>IF(juveniles!AJ34&gt;0,juveniles!AJ34,"")</f>
        <v/>
      </c>
      <c r="AM19" s="112" t="str">
        <f>IF(juveniles!AJ35&gt;0,juveniles!AJ35,"")</f>
        <v/>
      </c>
      <c r="AN19" s="111">
        <f>IF(juveniles!AJ37&gt;0,juveniles!AJ37,"")</f>
        <v>10.199999999999999</v>
      </c>
      <c r="AO19" s="111">
        <f>IF(juveniles!AJ38&gt;0,juveniles!AJ38,"")</f>
        <v>1.5</v>
      </c>
      <c r="AP19" s="112">
        <f>IF(juveniles!AJ39&gt;0,juveniles!AJ39,"")</f>
        <v>0.14705882352941177</v>
      </c>
    </row>
    <row r="20" spans="1:42" ht="14">
      <c r="A20" s="63" t="str">
        <f t="shared" ref="A20:B31" si="1">A$2</f>
        <v>Genus species</v>
      </c>
      <c r="B20" s="79" t="str">
        <f t="shared" si="1"/>
        <v>Country.sample</v>
      </c>
      <c r="C20" s="101">
        <f>juveniles!AL1</f>
        <v>18</v>
      </c>
      <c r="D20" s="102">
        <f>IF(juveniles!AL3&gt;0,juveniles!AL3,"")</f>
        <v>146.91</v>
      </c>
      <c r="E20" s="113">
        <f>IF(juveniles!AL4&gt;0,juveniles!AL4,"")</f>
        <v>32.950000000000003</v>
      </c>
      <c r="F20" s="113">
        <f>IF(juveniles!AL6&gt;0,juveniles!AL6,"")</f>
        <v>11.67</v>
      </c>
      <c r="G20" s="113">
        <f>IF(juveniles!AL7&gt;0,juveniles!AL7,"")</f>
        <v>5.6</v>
      </c>
      <c r="H20" s="113">
        <f>IF(juveniles!AL8&gt;0,juveniles!AL8,"")</f>
        <v>13.6</v>
      </c>
      <c r="I20" s="113" t="str">
        <f>IF(juveniles!AL9&gt;0,juveniles!AL9,"")</f>
        <v/>
      </c>
      <c r="J20" s="113">
        <f>IF(juveniles!AL10&gt;0,juveniles!AL10,"")</f>
        <v>32.090000000000003</v>
      </c>
      <c r="K20" s="112">
        <f>IF(juveniles!AL11&gt;0,juveniles!AL11,"")</f>
        <v>0.21843305425090195</v>
      </c>
      <c r="L20" s="114">
        <f>IF(juveniles!AL12&gt;0,juveniles!AL12,"")</f>
        <v>0.85808823529411771</v>
      </c>
      <c r="M20" s="115" t="str">
        <f>IF(juveniles!AL14&gt;0,juveniles!AL14,"")</f>
        <v/>
      </c>
      <c r="N20" s="113" t="e">
        <f>IF(juveniles!#REF!&gt;0,juveniles!#REF!,"")</f>
        <v>#REF!</v>
      </c>
      <c r="O20" s="113" t="e">
        <f>IF(juveniles!#REF!&gt;0,juveniles!#REF!,"")</f>
        <v>#REF!</v>
      </c>
      <c r="P20" s="113">
        <f>IF(juveniles!AL15&gt;0,juveniles!AL15,"")</f>
        <v>30.48</v>
      </c>
      <c r="Q20" s="113" t="e">
        <f>IF(juveniles!#REF!&gt;0,juveniles!#REF!,"")</f>
        <v>#REF!</v>
      </c>
      <c r="R20" s="113">
        <f>IF(juveniles!AL16&gt;0,juveniles!AL16,"")</f>
        <v>13.7</v>
      </c>
      <c r="S20" s="113">
        <f>IF(juveniles!AL17&gt;0,juveniles!AL17,"")</f>
        <v>21</v>
      </c>
      <c r="T20" s="113" t="e">
        <f>IF(juveniles!#REF!&gt;0,juveniles!#REF!,"")</f>
        <v>#REF!</v>
      </c>
      <c r="U20" s="113">
        <f>IF(juveniles!AL18&gt;0,juveniles!AL18,"")</f>
        <v>11.5</v>
      </c>
      <c r="V20" s="113">
        <f>IF(juveniles!AL19&gt;0,juveniles!AL19,"")</f>
        <v>35</v>
      </c>
      <c r="W20" s="113" t="e">
        <f>IF(juveniles!#REF!&gt;0,juveniles!#REF!,"")</f>
        <v>#REF!</v>
      </c>
      <c r="X20" s="113" t="e">
        <f>IF(juveniles!#REF!&gt;0,juveniles!#REF!,"")</f>
        <v>#REF!</v>
      </c>
      <c r="Y20" s="113">
        <f>IF(juveniles!AL20&gt;0,juveniles!AL20,"")</f>
        <v>2.4</v>
      </c>
      <c r="Z20" s="113" t="e">
        <f>IF(juveniles!#REF!&gt;0,juveniles!#REF!,"")</f>
        <v>#REF!</v>
      </c>
      <c r="AA20" s="113" t="e">
        <f>IF(juveniles!#REF!&gt;0,juveniles!#REF!,"")</f>
        <v>#REF!</v>
      </c>
      <c r="AB20" s="113">
        <f>IF(juveniles!AL21&gt;0,juveniles!AL21,"")</f>
        <v>3</v>
      </c>
      <c r="AC20" s="113">
        <f>IF(juveniles!AL22&gt;0,juveniles!AL22,"")</f>
        <v>5</v>
      </c>
      <c r="AD20" s="113" t="str">
        <f>IF(juveniles!AL23&gt;0,juveniles!AL23,"")</f>
        <v/>
      </c>
      <c r="AE20" s="113">
        <f>IF(juveniles!AL25&gt;0,juveniles!AL25,"")</f>
        <v>9.8000000000000007</v>
      </c>
      <c r="AF20" s="113" t="str">
        <f>IF(juveniles!AL26&gt;0,juveniles!AL26,"")</f>
        <v/>
      </c>
      <c r="AG20" s="112" t="str">
        <f>IF(juveniles!AL27&gt;0,juveniles!AL27,"")</f>
        <v/>
      </c>
      <c r="AH20" s="113">
        <f>IF(juveniles!AL29&gt;0,juveniles!AL29,"")</f>
        <v>8.6999999999999993</v>
      </c>
      <c r="AI20" s="113" t="str">
        <f>IF(juveniles!AL30&gt;0,juveniles!AL30,"")</f>
        <v/>
      </c>
      <c r="AJ20" s="112" t="str">
        <f>IF(juveniles!AL31&gt;0,juveniles!AL31,"")</f>
        <v/>
      </c>
      <c r="AK20" s="113">
        <f>IF(juveniles!AL33&gt;0,juveniles!AL33,"")</f>
        <v>8.6999999999999993</v>
      </c>
      <c r="AL20" s="111">
        <f>IF(juveniles!AL34&gt;0,juveniles!AL34,"")</f>
        <v>1.4</v>
      </c>
      <c r="AM20" s="112">
        <f>IF(juveniles!AL35&gt;0,juveniles!AL35,"")</f>
        <v>0.16091954022988506</v>
      </c>
      <c r="AN20" s="111">
        <f>IF(juveniles!AL37&gt;0,juveniles!AL37,"")</f>
        <v>10</v>
      </c>
      <c r="AO20" s="111" t="str">
        <f>IF(juveniles!AL38&gt;0,juveniles!AL38,"")</f>
        <v/>
      </c>
      <c r="AP20" s="112" t="str">
        <f>IF(juveniles!AL39&gt;0,juveniles!AL39,"")</f>
        <v/>
      </c>
    </row>
    <row r="21" spans="1:42" ht="14">
      <c r="A21" s="63" t="str">
        <f t="shared" si="1"/>
        <v>Genus species</v>
      </c>
      <c r="B21" s="79" t="str">
        <f t="shared" si="1"/>
        <v>Country.sample</v>
      </c>
      <c r="C21" s="101">
        <f>juveniles!AN1</f>
        <v>19</v>
      </c>
      <c r="D21" s="102">
        <f>IF(juveniles!AN3&gt;0,juveniles!AN3,"")</f>
        <v>204</v>
      </c>
      <c r="E21" s="113">
        <f>IF(juveniles!AN4&gt;0,juveniles!AN4,"")</f>
        <v>40.5</v>
      </c>
      <c r="F21" s="113">
        <f>IF(juveniles!AN6&gt;0,juveniles!AN6,"")</f>
        <v>15.1</v>
      </c>
      <c r="G21" s="113">
        <f>IF(juveniles!AN7&gt;0,juveniles!AN7,"")</f>
        <v>7</v>
      </c>
      <c r="H21" s="113">
        <f>IF(juveniles!AN8&gt;0,juveniles!AN8,"")</f>
        <v>17.3</v>
      </c>
      <c r="I21" s="113">
        <f>IF(juveniles!AN9&gt;0,juveniles!AN9,"")</f>
        <v>4.8</v>
      </c>
      <c r="J21" s="113">
        <f>IF(juveniles!AN10&gt;0,juveniles!AN10,"")</f>
        <v>40.99</v>
      </c>
      <c r="K21" s="112">
        <f>IF(juveniles!AN11&gt;0,juveniles!AN11,"")</f>
        <v>0.2009313725490196</v>
      </c>
      <c r="L21" s="114">
        <f>IF(juveniles!AN12&gt;0,juveniles!AN12,"")</f>
        <v>0.87283236994219648</v>
      </c>
      <c r="M21" s="115" t="str">
        <f>IF(juveniles!AN14&gt;0,juveniles!AN14,"")</f>
        <v/>
      </c>
      <c r="N21" s="113" t="e">
        <f>IF(juveniles!#REF!&gt;0,juveniles!#REF!,"")</f>
        <v>#REF!</v>
      </c>
      <c r="O21" s="113" t="e">
        <f>IF(juveniles!#REF!&gt;0,juveniles!#REF!,"")</f>
        <v>#REF!</v>
      </c>
      <c r="P21" s="113">
        <f>IF(juveniles!AN15&gt;0,juveniles!AN15,"")</f>
        <v>40.94</v>
      </c>
      <c r="Q21" s="113" t="e">
        <f>IF(juveniles!#REF!&gt;0,juveniles!#REF!,"")</f>
        <v>#REF!</v>
      </c>
      <c r="R21" s="113">
        <f>IF(juveniles!AN16&gt;0,juveniles!AN16,"")</f>
        <v>16</v>
      </c>
      <c r="S21" s="113">
        <f>IF(juveniles!AN17&gt;0,juveniles!AN17,"")</f>
        <v>32.28</v>
      </c>
      <c r="T21" s="113" t="e">
        <f>IF(juveniles!#REF!&gt;0,juveniles!#REF!,"")</f>
        <v>#REF!</v>
      </c>
      <c r="U21" s="113">
        <f>IF(juveniles!AN18&gt;0,juveniles!AN18,"")</f>
        <v>12.43</v>
      </c>
      <c r="V21" s="113">
        <f>IF(juveniles!AN19&gt;0,juveniles!AN19,"")</f>
        <v>44.37</v>
      </c>
      <c r="W21" s="113" t="e">
        <f>IF(juveniles!#REF!&gt;0,juveniles!#REF!,"")</f>
        <v>#REF!</v>
      </c>
      <c r="X21" s="113" t="e">
        <f>IF(juveniles!#REF!&gt;0,juveniles!#REF!,"")</f>
        <v>#REF!</v>
      </c>
      <c r="Y21" s="113">
        <f>IF(juveniles!AN20&gt;0,juveniles!AN20,"")</f>
        <v>2.8</v>
      </c>
      <c r="Z21" s="113" t="e">
        <f>IF(juveniles!#REF!&gt;0,juveniles!#REF!,"")</f>
        <v>#REF!</v>
      </c>
      <c r="AA21" s="113" t="e">
        <f>IF(juveniles!#REF!&gt;0,juveniles!#REF!,"")</f>
        <v>#REF!</v>
      </c>
      <c r="AB21" s="113">
        <f>IF(juveniles!AN21&gt;0,juveniles!AN21,"")</f>
        <v>3.9</v>
      </c>
      <c r="AC21" s="113">
        <f>IF(juveniles!AN22&gt;0,juveniles!AN22,"")</f>
        <v>6</v>
      </c>
      <c r="AD21" s="113">
        <f>IF(juveniles!AN23&gt;0,juveniles!AN23,"")</f>
        <v>10.7</v>
      </c>
      <c r="AE21" s="113">
        <f>IF(juveniles!AN25&gt;0,juveniles!AN25,"")</f>
        <v>11.2</v>
      </c>
      <c r="AF21" s="113">
        <f>IF(juveniles!AN26&gt;0,juveniles!AN26,"")</f>
        <v>1.5</v>
      </c>
      <c r="AG21" s="112">
        <f>IF(juveniles!AN27&gt;0,juveniles!AN27,"")</f>
        <v>0.13392857142857142</v>
      </c>
      <c r="AH21" s="113">
        <f>IF(juveniles!AN29&gt;0,juveniles!AN29,"")</f>
        <v>10.5</v>
      </c>
      <c r="AI21" s="113">
        <f>IF(juveniles!AN30&gt;0,juveniles!AN30,"")</f>
        <v>1.6</v>
      </c>
      <c r="AJ21" s="112">
        <f>IF(juveniles!AN31&gt;0,juveniles!AN31,"")</f>
        <v>0.15238095238095239</v>
      </c>
      <c r="AK21" s="113">
        <f>IF(juveniles!AN33&gt;0,juveniles!AN33,"")</f>
        <v>10.5</v>
      </c>
      <c r="AL21" s="111" t="str">
        <f>IF(juveniles!AN34&gt;0,juveniles!AN34,"")</f>
        <v/>
      </c>
      <c r="AM21" s="112" t="str">
        <f>IF(juveniles!AN35&gt;0,juveniles!AN35,"")</f>
        <v/>
      </c>
      <c r="AN21" s="111">
        <f>IF(juveniles!AN37&gt;0,juveniles!AN37,"")</f>
        <v>12.9</v>
      </c>
      <c r="AO21" s="111" t="str">
        <f>IF(juveniles!AN38&gt;0,juveniles!AN38,"")</f>
        <v/>
      </c>
      <c r="AP21" s="112" t="str">
        <f>IF(juveniles!AN39&gt;0,juveniles!AN39,"")</f>
        <v/>
      </c>
    </row>
    <row r="22" spans="1:42" ht="14">
      <c r="A22" s="63" t="str">
        <f t="shared" si="1"/>
        <v>Genus species</v>
      </c>
      <c r="B22" s="79" t="str">
        <f t="shared" si="1"/>
        <v>Country.sample</v>
      </c>
      <c r="C22" s="101">
        <f>juveniles!AP1</f>
        <v>20</v>
      </c>
      <c r="D22" s="102">
        <f>IF(juveniles!AP3&gt;0,juveniles!AP3,"")</f>
        <v>151</v>
      </c>
      <c r="E22" s="113">
        <f>IF(juveniles!AP4&gt;0,juveniles!AP4,"")</f>
        <v>30.5</v>
      </c>
      <c r="F22" s="113">
        <f>IF(juveniles!AP6&gt;0,juveniles!AP6,"")</f>
        <v>9.1</v>
      </c>
      <c r="G22" s="113">
        <f>IF(juveniles!AP7&gt;0,juveniles!AP7,"")</f>
        <v>5</v>
      </c>
      <c r="H22" s="113">
        <f>IF(juveniles!AP8&gt;0,juveniles!AP8,"")</f>
        <v>10.4</v>
      </c>
      <c r="I22" s="113">
        <f>IF(juveniles!AP9&gt;0,juveniles!AP9,"")</f>
        <v>3.4</v>
      </c>
      <c r="J22" s="113">
        <f>IF(juveniles!AP10&gt;0,juveniles!AP10,"")</f>
        <v>31.44</v>
      </c>
      <c r="K22" s="112">
        <f>IF(juveniles!AP11&gt;0,juveniles!AP11,"")</f>
        <v>0.20821192052980134</v>
      </c>
      <c r="L22" s="114">
        <f>IF(juveniles!AP12&gt;0,juveniles!AP12,"")</f>
        <v>0.87499999999999989</v>
      </c>
      <c r="M22" s="115" t="str">
        <f>IF(juveniles!AP14&gt;0,juveniles!AP14,"")</f>
        <v/>
      </c>
      <c r="N22" s="113" t="e">
        <f>IF(juveniles!#REF!&gt;0,juveniles!#REF!,"")</f>
        <v>#REF!</v>
      </c>
      <c r="O22" s="113" t="e">
        <f>IF(juveniles!#REF!&gt;0,juveniles!#REF!,"")</f>
        <v>#REF!</v>
      </c>
      <c r="P22" s="113">
        <f>IF(juveniles!AP15&gt;0,juveniles!AP15,"")</f>
        <v>30.1</v>
      </c>
      <c r="Q22" s="113" t="e">
        <f>IF(juveniles!#REF!&gt;0,juveniles!#REF!,"")</f>
        <v>#REF!</v>
      </c>
      <c r="R22" s="113">
        <f>IF(juveniles!AP16&gt;0,juveniles!AP16,"")</f>
        <v>13.8</v>
      </c>
      <c r="S22" s="113">
        <f>IF(juveniles!AP17&gt;0,juveniles!AP17,"")</f>
        <v>21.3</v>
      </c>
      <c r="T22" s="113" t="e">
        <f>IF(juveniles!#REF!&gt;0,juveniles!#REF!,"")</f>
        <v>#REF!</v>
      </c>
      <c r="U22" s="113">
        <f>IF(juveniles!AP18&gt;0,juveniles!AP18,"")</f>
        <v>12.4</v>
      </c>
      <c r="V22" s="113">
        <f>IF(juveniles!AP19&gt;0,juveniles!AP19,"")</f>
        <v>36.18</v>
      </c>
      <c r="W22" s="113" t="e">
        <f>IF(juveniles!#REF!&gt;0,juveniles!#REF!,"")</f>
        <v>#REF!</v>
      </c>
      <c r="X22" s="113" t="e">
        <f>IF(juveniles!#REF!&gt;0,juveniles!#REF!,"")</f>
        <v>#REF!</v>
      </c>
      <c r="Y22" s="113">
        <f>IF(juveniles!AP20&gt;0,juveniles!AP20,"")</f>
        <v>2</v>
      </c>
      <c r="Z22" s="113" t="e">
        <f>IF(juveniles!#REF!&gt;0,juveniles!#REF!,"")</f>
        <v>#REF!</v>
      </c>
      <c r="AA22" s="113" t="e">
        <f>IF(juveniles!#REF!&gt;0,juveniles!#REF!,"")</f>
        <v>#REF!</v>
      </c>
      <c r="AB22" s="113">
        <f>IF(juveniles!AP21&gt;0,juveniles!AP21,"")</f>
        <v>3.1</v>
      </c>
      <c r="AC22" s="113" t="str">
        <f>IF(juveniles!AP22&gt;0,juveniles!AP22,"")</f>
        <v/>
      </c>
      <c r="AD22" s="113" t="str">
        <f>IF(juveniles!AP23&gt;0,juveniles!AP23,"")</f>
        <v/>
      </c>
      <c r="AE22" s="113">
        <f>IF(juveniles!AP25&gt;0,juveniles!AP25,"")</f>
        <v>8.6</v>
      </c>
      <c r="AF22" s="113">
        <f>IF(juveniles!AP26&gt;0,juveniles!AP26,"")</f>
        <v>1.2</v>
      </c>
      <c r="AG22" s="112">
        <f>IF(juveniles!AP27&gt;0,juveniles!AP27,"")</f>
        <v>0.13953488372093023</v>
      </c>
      <c r="AH22" s="113">
        <f>IF(juveniles!AP29&gt;0,juveniles!AP29,"")</f>
        <v>8</v>
      </c>
      <c r="AI22" s="113" t="str">
        <f>IF(juveniles!AP30&gt;0,juveniles!AP30,"")</f>
        <v/>
      </c>
      <c r="AJ22" s="112" t="str">
        <f>IF(juveniles!AP31&gt;0,juveniles!AP31,"")</f>
        <v/>
      </c>
      <c r="AK22" s="113" t="str">
        <f>IF(juveniles!AP33&gt;0,juveniles!AP33,"")</f>
        <v/>
      </c>
      <c r="AL22" s="111" t="str">
        <f>IF(juveniles!AP34&gt;0,juveniles!AP34,"")</f>
        <v/>
      </c>
      <c r="AM22" s="112" t="str">
        <f>IF(juveniles!AP35&gt;0,juveniles!AP35,"")</f>
        <v/>
      </c>
      <c r="AN22" s="111">
        <f>IF(juveniles!AP37&gt;0,juveniles!AP37,"")</f>
        <v>9.9</v>
      </c>
      <c r="AO22" s="111">
        <f>IF(juveniles!AP38&gt;0,juveniles!AP38,"")</f>
        <v>1.6</v>
      </c>
      <c r="AP22" s="112">
        <f>IF(juveniles!AP39&gt;0,juveniles!AP39,"")</f>
        <v>0.16161616161616163</v>
      </c>
    </row>
    <row r="23" spans="1:42" ht="14">
      <c r="A23" s="63" t="str">
        <f t="shared" si="1"/>
        <v>Genus species</v>
      </c>
      <c r="B23" s="79" t="str">
        <f t="shared" si="1"/>
        <v>Country.sample</v>
      </c>
      <c r="C23" s="101">
        <f>juveniles!AR1</f>
        <v>22</v>
      </c>
      <c r="D23" s="102" t="str">
        <f>IF(juveniles!AR3&gt;0,juveniles!AR3,"")</f>
        <v/>
      </c>
      <c r="E23" s="113" t="str">
        <f>IF(juveniles!AR4&gt;0,juveniles!AR4,"")</f>
        <v/>
      </c>
      <c r="F23" s="113" t="str">
        <f>IF(juveniles!AR6&gt;0,juveniles!AR6,"")</f>
        <v/>
      </c>
      <c r="G23" s="113" t="str">
        <f>IF(juveniles!AR7&gt;0,juveniles!AR7,"")</f>
        <v/>
      </c>
      <c r="H23" s="113" t="str">
        <f>IF(juveniles!AR8&gt;0,juveniles!AR8,"")</f>
        <v/>
      </c>
      <c r="I23" s="113" t="str">
        <f>IF(juveniles!AR9&gt;0,juveniles!AR9,"")</f>
        <v/>
      </c>
      <c r="J23" s="113" t="str">
        <f>IF(juveniles!AR10&gt;0,juveniles!AR10,"")</f>
        <v/>
      </c>
      <c r="K23" s="112" t="str">
        <f>IF(juveniles!AR11&gt;0,juveniles!AR11,"")</f>
        <v/>
      </c>
      <c r="L23" s="114" t="str">
        <f>IF(juveniles!AR12&gt;0,juveniles!AR12,"")</f>
        <v/>
      </c>
      <c r="M23" s="115" t="str">
        <f>IF(juveniles!AR14&gt;0,juveniles!AR14,"")</f>
        <v/>
      </c>
      <c r="N23" s="113" t="e">
        <f>IF(juveniles!#REF!&gt;0,juveniles!#REF!,"")</f>
        <v>#REF!</v>
      </c>
      <c r="O23" s="113" t="e">
        <f>IF(juveniles!#REF!&gt;0,juveniles!#REF!,"")</f>
        <v>#REF!</v>
      </c>
      <c r="P23" s="113" t="str">
        <f>IF(juveniles!AR15&gt;0,juveniles!AR15,"")</f>
        <v/>
      </c>
      <c r="Q23" s="113" t="e">
        <f>IF(juveniles!#REF!&gt;0,juveniles!#REF!,"")</f>
        <v>#REF!</v>
      </c>
      <c r="R23" s="113" t="str">
        <f>IF(juveniles!AR16&gt;0,juveniles!AR16,"")</f>
        <v/>
      </c>
      <c r="S23" s="113" t="str">
        <f>IF(juveniles!AR17&gt;0,juveniles!AR17,"")</f>
        <v/>
      </c>
      <c r="T23" s="113" t="e">
        <f>IF(juveniles!#REF!&gt;0,juveniles!#REF!,"")</f>
        <v>#REF!</v>
      </c>
      <c r="U23" s="113" t="str">
        <f>IF(juveniles!AR18&gt;0,juveniles!AR18,"")</f>
        <v/>
      </c>
      <c r="V23" s="113" t="str">
        <f>IF(juveniles!AR19&gt;0,juveniles!AR19,"")</f>
        <v/>
      </c>
      <c r="W23" s="113" t="e">
        <f>IF(juveniles!#REF!&gt;0,juveniles!#REF!,"")</f>
        <v>#REF!</v>
      </c>
      <c r="X23" s="113" t="e">
        <f>IF(juveniles!#REF!&gt;0,juveniles!#REF!,"")</f>
        <v>#REF!</v>
      </c>
      <c r="Y23" s="113" t="str">
        <f>IF(juveniles!AR20&gt;0,juveniles!AR20,"")</f>
        <v/>
      </c>
      <c r="Z23" s="113" t="e">
        <f>IF(juveniles!#REF!&gt;0,juveniles!#REF!,"")</f>
        <v>#REF!</v>
      </c>
      <c r="AA23" s="113" t="e">
        <f>IF(juveniles!#REF!&gt;0,juveniles!#REF!,"")</f>
        <v>#REF!</v>
      </c>
      <c r="AB23" s="113" t="str">
        <f>IF(juveniles!AR21&gt;0,juveniles!AR21,"")</f>
        <v/>
      </c>
      <c r="AC23" s="113" t="str">
        <f>IF(juveniles!AR22&gt;0,juveniles!AR22,"")</f>
        <v/>
      </c>
      <c r="AD23" s="113" t="str">
        <f>IF(juveniles!AR23&gt;0,juveniles!AR23,"")</f>
        <v/>
      </c>
      <c r="AE23" s="113" t="str">
        <f>IF(juveniles!AR25&gt;0,juveniles!AR25,"")</f>
        <v/>
      </c>
      <c r="AF23" s="113" t="str">
        <f>IF(juveniles!AR26&gt;0,juveniles!AR26,"")</f>
        <v/>
      </c>
      <c r="AG23" s="112" t="str">
        <f>IF(juveniles!AR27&gt;0,juveniles!AR27,"")</f>
        <v/>
      </c>
      <c r="AH23" s="113" t="str">
        <f>IF(juveniles!AR29&gt;0,juveniles!AR29,"")</f>
        <v/>
      </c>
      <c r="AI23" s="113" t="str">
        <f>IF(juveniles!AR30&gt;0,juveniles!AR30,"")</f>
        <v/>
      </c>
      <c r="AJ23" s="112" t="str">
        <f>IF(juveniles!AR31&gt;0,juveniles!AR31,"")</f>
        <v/>
      </c>
      <c r="AK23" s="113" t="str">
        <f>IF(juveniles!AR33&gt;0,juveniles!AR33,"")</f>
        <v/>
      </c>
      <c r="AL23" s="111" t="str">
        <f>IF(juveniles!AR34&gt;0,juveniles!AR34,"")</f>
        <v/>
      </c>
      <c r="AM23" s="112" t="str">
        <f>IF(juveniles!AR35&gt;0,juveniles!AR35,"")</f>
        <v/>
      </c>
      <c r="AN23" s="111" t="str">
        <f>IF(juveniles!AR37&gt;0,juveniles!AR37,"")</f>
        <v/>
      </c>
      <c r="AO23" s="111" t="str">
        <f>IF(juveniles!AR38&gt;0,juveniles!AR38,"")</f>
        <v/>
      </c>
      <c r="AP23" s="112" t="str">
        <f>IF(juveniles!AR39&gt;0,juveniles!AR39,"")</f>
        <v/>
      </c>
    </row>
    <row r="24" spans="1:42" ht="14">
      <c r="A24" s="63" t="str">
        <f t="shared" si="1"/>
        <v>Genus species</v>
      </c>
      <c r="B24" s="79" t="str">
        <f t="shared" si="1"/>
        <v>Country.sample</v>
      </c>
      <c r="C24" s="101">
        <f>juveniles!AT1</f>
        <v>23</v>
      </c>
      <c r="D24" s="102" t="str">
        <f>IF(juveniles!AT3&gt;0,juveniles!AT3,"")</f>
        <v/>
      </c>
      <c r="E24" s="113" t="str">
        <f>IF(juveniles!AT4&gt;0,juveniles!AT4,"")</f>
        <v/>
      </c>
      <c r="F24" s="113" t="str">
        <f>IF(juveniles!AT6&gt;0,juveniles!AT6,"")</f>
        <v/>
      </c>
      <c r="G24" s="113" t="str">
        <f>IF(juveniles!AT7&gt;0,juveniles!AT7,"")</f>
        <v/>
      </c>
      <c r="H24" s="113" t="str">
        <f>IF(juveniles!AT8&gt;0,juveniles!AT8,"")</f>
        <v/>
      </c>
      <c r="I24" s="113" t="str">
        <f>IF(juveniles!AT9&gt;0,juveniles!AT9,"")</f>
        <v/>
      </c>
      <c r="J24" s="113" t="str">
        <f>IF(juveniles!AT10&gt;0,juveniles!AT10,"")</f>
        <v/>
      </c>
      <c r="K24" s="112" t="str">
        <f>IF(juveniles!AT11&gt;0,juveniles!AT11,"")</f>
        <v/>
      </c>
      <c r="L24" s="114" t="str">
        <f>IF(juveniles!AT12&gt;0,juveniles!AT12,"")</f>
        <v/>
      </c>
      <c r="M24" s="115" t="str">
        <f>IF(juveniles!AT14&gt;0,juveniles!AT14,"")</f>
        <v/>
      </c>
      <c r="N24" s="113" t="e">
        <f>IF(juveniles!#REF!&gt;0,juveniles!#REF!,"")</f>
        <v>#REF!</v>
      </c>
      <c r="O24" s="113" t="e">
        <f>IF(juveniles!#REF!&gt;0,juveniles!#REF!,"")</f>
        <v>#REF!</v>
      </c>
      <c r="P24" s="113" t="str">
        <f>IF(juveniles!AT15&gt;0,juveniles!AT15,"")</f>
        <v/>
      </c>
      <c r="Q24" s="113" t="e">
        <f>IF(juveniles!#REF!&gt;0,juveniles!#REF!,"")</f>
        <v>#REF!</v>
      </c>
      <c r="R24" s="113" t="str">
        <f>IF(juveniles!AT16&gt;0,juveniles!AT16,"")</f>
        <v/>
      </c>
      <c r="S24" s="113" t="str">
        <f>IF(juveniles!AT17&gt;0,juveniles!AT17,"")</f>
        <v/>
      </c>
      <c r="T24" s="113" t="e">
        <f>IF(juveniles!#REF!&gt;0,juveniles!#REF!,"")</f>
        <v>#REF!</v>
      </c>
      <c r="U24" s="113" t="str">
        <f>IF(juveniles!AT18&gt;0,juveniles!AT18,"")</f>
        <v/>
      </c>
      <c r="V24" s="113" t="str">
        <f>IF(juveniles!AT19&gt;0,juveniles!AT19,"")</f>
        <v/>
      </c>
      <c r="W24" s="113" t="e">
        <f>IF(juveniles!#REF!&gt;0,juveniles!#REF!,"")</f>
        <v>#REF!</v>
      </c>
      <c r="X24" s="113" t="e">
        <f>IF(juveniles!#REF!&gt;0,juveniles!#REF!,"")</f>
        <v>#REF!</v>
      </c>
      <c r="Y24" s="113" t="str">
        <f>IF(juveniles!AT20&gt;0,juveniles!AT20,"")</f>
        <v/>
      </c>
      <c r="Z24" s="113" t="e">
        <f>IF(juveniles!#REF!&gt;0,juveniles!#REF!,"")</f>
        <v>#REF!</v>
      </c>
      <c r="AA24" s="113" t="e">
        <f>IF(juveniles!#REF!&gt;0,juveniles!#REF!,"")</f>
        <v>#REF!</v>
      </c>
      <c r="AB24" s="113" t="str">
        <f>IF(juveniles!AT21&gt;0,juveniles!AT21,"")</f>
        <v/>
      </c>
      <c r="AC24" s="113" t="str">
        <f>IF(juveniles!AT22&gt;0,juveniles!AT22,"")</f>
        <v/>
      </c>
      <c r="AD24" s="113" t="str">
        <f>IF(juveniles!AT23&gt;0,juveniles!AT23,"")</f>
        <v/>
      </c>
      <c r="AE24" s="113" t="str">
        <f>IF(juveniles!AT25&gt;0,juveniles!AT25,"")</f>
        <v/>
      </c>
      <c r="AF24" s="113" t="str">
        <f>IF(juveniles!AT26&gt;0,juveniles!AT26,"")</f>
        <v/>
      </c>
      <c r="AG24" s="112" t="str">
        <f>IF(juveniles!AT27&gt;0,juveniles!AT27,"")</f>
        <v/>
      </c>
      <c r="AH24" s="113" t="str">
        <f>IF(juveniles!AT29&gt;0,juveniles!AT29,"")</f>
        <v/>
      </c>
      <c r="AI24" s="113" t="str">
        <f>IF(juveniles!AT30&gt;0,juveniles!AT30,"")</f>
        <v/>
      </c>
      <c r="AJ24" s="112" t="str">
        <f>IF(juveniles!AT31&gt;0,juveniles!AT31,"")</f>
        <v/>
      </c>
      <c r="AK24" s="113" t="str">
        <f>IF(juveniles!AT33&gt;0,juveniles!AT33,"")</f>
        <v/>
      </c>
      <c r="AL24" s="111" t="str">
        <f>IF(juveniles!AT34&gt;0,juveniles!AT34,"")</f>
        <v/>
      </c>
      <c r="AM24" s="112" t="str">
        <f>IF(juveniles!AT35&gt;0,juveniles!AT35,"")</f>
        <v/>
      </c>
      <c r="AN24" s="111" t="str">
        <f>IF(juveniles!AT37&gt;0,juveniles!AT37,"")</f>
        <v/>
      </c>
      <c r="AO24" s="111" t="str">
        <f>IF(juveniles!AT38&gt;0,juveniles!AT38,"")</f>
        <v/>
      </c>
      <c r="AP24" s="112" t="str">
        <f>IF(juveniles!AT39&gt;0,juveniles!AT39,"")</f>
        <v/>
      </c>
    </row>
    <row r="25" spans="1:42" ht="14">
      <c r="A25" s="63" t="str">
        <f t="shared" si="1"/>
        <v>Genus species</v>
      </c>
      <c r="B25" s="79" t="str">
        <f t="shared" si="1"/>
        <v>Country.sample</v>
      </c>
      <c r="C25" s="101">
        <f>juveniles!AV1</f>
        <v>24</v>
      </c>
      <c r="D25" s="102" t="str">
        <f>IF(juveniles!AV3&gt;0,juveniles!AV3,"")</f>
        <v/>
      </c>
      <c r="E25" s="113" t="str">
        <f>IF(juveniles!AV4&gt;0,juveniles!AV4,"")</f>
        <v/>
      </c>
      <c r="F25" s="113" t="str">
        <f>IF(juveniles!AV6&gt;0,juveniles!AV6,"")</f>
        <v/>
      </c>
      <c r="G25" s="113" t="str">
        <f>IF(juveniles!AV7&gt;0,juveniles!AV7,"")</f>
        <v/>
      </c>
      <c r="H25" s="113" t="str">
        <f>IF(juveniles!AV8&gt;0,juveniles!AV8,"")</f>
        <v/>
      </c>
      <c r="I25" s="113" t="str">
        <f>IF(juveniles!AV9&gt;0,juveniles!AV9,"")</f>
        <v/>
      </c>
      <c r="J25" s="113" t="str">
        <f>IF(juveniles!AV10&gt;0,juveniles!AV10,"")</f>
        <v/>
      </c>
      <c r="K25" s="112" t="str">
        <f>IF(juveniles!AV11&gt;0,juveniles!AV11,"")</f>
        <v/>
      </c>
      <c r="L25" s="114" t="str">
        <f>IF(juveniles!AV12&gt;0,juveniles!AV12,"")</f>
        <v/>
      </c>
      <c r="M25" s="115" t="str">
        <f>IF(juveniles!AV14&gt;0,juveniles!AV14,"")</f>
        <v/>
      </c>
      <c r="N25" s="113" t="e">
        <f>IF(juveniles!#REF!&gt;0,juveniles!#REF!,"")</f>
        <v>#REF!</v>
      </c>
      <c r="O25" s="113" t="e">
        <f>IF(juveniles!#REF!&gt;0,juveniles!#REF!,"")</f>
        <v>#REF!</v>
      </c>
      <c r="P25" s="113" t="str">
        <f>IF(juveniles!AV15&gt;0,juveniles!AV15,"")</f>
        <v/>
      </c>
      <c r="Q25" s="113" t="e">
        <f>IF(juveniles!#REF!&gt;0,juveniles!#REF!,"")</f>
        <v>#REF!</v>
      </c>
      <c r="R25" s="113" t="str">
        <f>IF(juveniles!AV16&gt;0,juveniles!AV16,"")</f>
        <v/>
      </c>
      <c r="S25" s="113" t="str">
        <f>IF(juveniles!AV17&gt;0,juveniles!AV17,"")</f>
        <v/>
      </c>
      <c r="T25" s="113" t="e">
        <f>IF(juveniles!#REF!&gt;0,juveniles!#REF!,"")</f>
        <v>#REF!</v>
      </c>
      <c r="U25" s="113" t="str">
        <f>IF(juveniles!AV18&gt;0,juveniles!AV18,"")</f>
        <v/>
      </c>
      <c r="V25" s="113" t="str">
        <f>IF(juveniles!AV19&gt;0,juveniles!AV19,"")</f>
        <v/>
      </c>
      <c r="W25" s="113" t="e">
        <f>IF(juveniles!#REF!&gt;0,juveniles!#REF!,"")</f>
        <v>#REF!</v>
      </c>
      <c r="X25" s="113" t="e">
        <f>IF(juveniles!#REF!&gt;0,juveniles!#REF!,"")</f>
        <v>#REF!</v>
      </c>
      <c r="Y25" s="113" t="str">
        <f>IF(juveniles!AV20&gt;0,juveniles!AV20,"")</f>
        <v/>
      </c>
      <c r="Z25" s="113" t="e">
        <f>IF(juveniles!#REF!&gt;0,juveniles!#REF!,"")</f>
        <v>#REF!</v>
      </c>
      <c r="AA25" s="113" t="e">
        <f>IF(juveniles!#REF!&gt;0,juveniles!#REF!,"")</f>
        <v>#REF!</v>
      </c>
      <c r="AB25" s="113" t="str">
        <f>IF(juveniles!AV21&gt;0,juveniles!AV21,"")</f>
        <v/>
      </c>
      <c r="AC25" s="113" t="str">
        <f>IF(juveniles!AV22&gt;0,juveniles!AV22,"")</f>
        <v/>
      </c>
      <c r="AD25" s="113" t="str">
        <f>IF(juveniles!AV23&gt;0,juveniles!AV23,"")</f>
        <v/>
      </c>
      <c r="AE25" s="113" t="str">
        <f>IF(juveniles!AV25&gt;0,juveniles!AV25,"")</f>
        <v/>
      </c>
      <c r="AF25" s="113" t="str">
        <f>IF(juveniles!AV26&gt;0,juveniles!AV26,"")</f>
        <v/>
      </c>
      <c r="AG25" s="112" t="str">
        <f>IF(juveniles!AV27&gt;0,juveniles!AV27,"")</f>
        <v/>
      </c>
      <c r="AH25" s="113" t="str">
        <f>IF(juveniles!AV29&gt;0,juveniles!AV29,"")</f>
        <v/>
      </c>
      <c r="AI25" s="113" t="str">
        <f>IF(juveniles!AV30&gt;0,juveniles!AV30,"")</f>
        <v/>
      </c>
      <c r="AJ25" s="112" t="str">
        <f>IF(juveniles!AV31&gt;0,juveniles!AV31,"")</f>
        <v/>
      </c>
      <c r="AK25" s="113" t="str">
        <f>IF(juveniles!AV33&gt;0,juveniles!AV33,"")</f>
        <v/>
      </c>
      <c r="AL25" s="111" t="str">
        <f>IF(juveniles!AV34&gt;0,juveniles!AV34,"")</f>
        <v/>
      </c>
      <c r="AM25" s="112" t="str">
        <f>IF(juveniles!AV35&gt;0,juveniles!AV35,"")</f>
        <v/>
      </c>
      <c r="AN25" s="111" t="str">
        <f>IF(juveniles!AV37&gt;0,juveniles!AV37,"")</f>
        <v/>
      </c>
      <c r="AO25" s="111" t="str">
        <f>IF(juveniles!AV38&gt;0,juveniles!AV38,"")</f>
        <v/>
      </c>
      <c r="AP25" s="112" t="str">
        <f>IF(juveniles!AV39&gt;0,juveniles!AV39,"")</f>
        <v/>
      </c>
    </row>
    <row r="26" spans="1:42" ht="14">
      <c r="A26" s="63" t="str">
        <f t="shared" si="1"/>
        <v>Genus species</v>
      </c>
      <c r="B26" s="79" t="str">
        <f t="shared" si="1"/>
        <v>Country.sample</v>
      </c>
      <c r="C26" s="101">
        <f>juveniles!AX1</f>
        <v>25</v>
      </c>
      <c r="D26" s="102" t="str">
        <f>IF(juveniles!AX3&gt;0,juveniles!AX3,"")</f>
        <v/>
      </c>
      <c r="E26" s="113" t="str">
        <f>IF(juveniles!AX4&gt;0,juveniles!AX4,"")</f>
        <v/>
      </c>
      <c r="F26" s="113" t="str">
        <f>IF(juveniles!AX6&gt;0,juveniles!AX6,"")</f>
        <v/>
      </c>
      <c r="G26" s="113" t="str">
        <f>IF(juveniles!AX7&gt;0,juveniles!AX7,"")</f>
        <v/>
      </c>
      <c r="H26" s="113" t="str">
        <f>IF(juveniles!AX8&gt;0,juveniles!AX8,"")</f>
        <v/>
      </c>
      <c r="I26" s="113" t="str">
        <f>IF(juveniles!AX9&gt;0,juveniles!AX9,"")</f>
        <v/>
      </c>
      <c r="J26" s="113" t="str">
        <f>IF(juveniles!AX10&gt;0,juveniles!AX10,"")</f>
        <v/>
      </c>
      <c r="K26" s="112" t="str">
        <f>IF(juveniles!AX11&gt;0,juveniles!AX11,"")</f>
        <v/>
      </c>
      <c r="L26" s="114" t="str">
        <f>IF(juveniles!AX12&gt;0,juveniles!AX12,"")</f>
        <v/>
      </c>
      <c r="M26" s="115" t="str">
        <f>IF(juveniles!AX14&gt;0,juveniles!AX14,"")</f>
        <v/>
      </c>
      <c r="N26" s="113" t="e">
        <f>IF(juveniles!#REF!&gt;0,juveniles!#REF!,"")</f>
        <v>#REF!</v>
      </c>
      <c r="O26" s="113" t="e">
        <f>IF(juveniles!#REF!&gt;0,juveniles!#REF!,"")</f>
        <v>#REF!</v>
      </c>
      <c r="P26" s="113" t="str">
        <f>IF(juveniles!AX15&gt;0,juveniles!AX15,"")</f>
        <v/>
      </c>
      <c r="Q26" s="113" t="e">
        <f>IF(juveniles!#REF!&gt;0,juveniles!#REF!,"")</f>
        <v>#REF!</v>
      </c>
      <c r="R26" s="113" t="str">
        <f>IF(juveniles!AX16&gt;0,juveniles!AX16,"")</f>
        <v/>
      </c>
      <c r="S26" s="113" t="str">
        <f>IF(juveniles!AX17&gt;0,juveniles!AX17,"")</f>
        <v/>
      </c>
      <c r="T26" s="113" t="e">
        <f>IF(juveniles!#REF!&gt;0,juveniles!#REF!,"")</f>
        <v>#REF!</v>
      </c>
      <c r="U26" s="113" t="str">
        <f>IF(juveniles!AX18&gt;0,juveniles!AX18,"")</f>
        <v/>
      </c>
      <c r="V26" s="113" t="str">
        <f>IF(juveniles!AX19&gt;0,juveniles!AX19,"")</f>
        <v/>
      </c>
      <c r="W26" s="113" t="e">
        <f>IF(juveniles!#REF!&gt;0,juveniles!#REF!,"")</f>
        <v>#REF!</v>
      </c>
      <c r="X26" s="113" t="e">
        <f>IF(juveniles!#REF!&gt;0,juveniles!#REF!,"")</f>
        <v>#REF!</v>
      </c>
      <c r="Y26" s="113" t="str">
        <f>IF(juveniles!AX20&gt;0,juveniles!AX20,"")</f>
        <v/>
      </c>
      <c r="Z26" s="113" t="e">
        <f>IF(juveniles!#REF!&gt;0,juveniles!#REF!,"")</f>
        <v>#REF!</v>
      </c>
      <c r="AA26" s="113" t="e">
        <f>IF(juveniles!#REF!&gt;0,juveniles!#REF!,"")</f>
        <v>#REF!</v>
      </c>
      <c r="AB26" s="113" t="str">
        <f>IF(juveniles!AX21&gt;0,juveniles!AX21,"")</f>
        <v/>
      </c>
      <c r="AC26" s="113" t="str">
        <f>IF(juveniles!AX22&gt;0,juveniles!AX22,"")</f>
        <v/>
      </c>
      <c r="AD26" s="113" t="str">
        <f>IF(juveniles!AX23&gt;0,juveniles!AX23,"")</f>
        <v/>
      </c>
      <c r="AE26" s="113" t="str">
        <f>IF(juveniles!AX25&gt;0,juveniles!AX25,"")</f>
        <v/>
      </c>
      <c r="AF26" s="113" t="str">
        <f>IF(juveniles!AX26&gt;0,juveniles!AX26,"")</f>
        <v/>
      </c>
      <c r="AG26" s="112" t="str">
        <f>IF(juveniles!AX27&gt;0,juveniles!AX27,"")</f>
        <v/>
      </c>
      <c r="AH26" s="113" t="str">
        <f>IF(juveniles!AX29&gt;0,juveniles!AX29,"")</f>
        <v/>
      </c>
      <c r="AI26" s="113" t="str">
        <f>IF(juveniles!AX30&gt;0,juveniles!AX30,"")</f>
        <v/>
      </c>
      <c r="AJ26" s="112" t="str">
        <f>IF(juveniles!AX31&gt;0,juveniles!AX31,"")</f>
        <v/>
      </c>
      <c r="AK26" s="113" t="str">
        <f>IF(juveniles!AX33&gt;0,juveniles!AX33,"")</f>
        <v/>
      </c>
      <c r="AL26" s="111" t="str">
        <f>IF(juveniles!AX34&gt;0,juveniles!AX34,"")</f>
        <v/>
      </c>
      <c r="AM26" s="112" t="str">
        <f>IF(juveniles!AX35&gt;0,juveniles!AX35,"")</f>
        <v/>
      </c>
      <c r="AN26" s="111" t="str">
        <f>IF(juveniles!AX37&gt;0,juveniles!AX37,"")</f>
        <v/>
      </c>
      <c r="AO26" s="111" t="str">
        <f>IF(juveniles!AX38&gt;0,juveniles!AX38,"")</f>
        <v/>
      </c>
      <c r="AP26" s="112" t="str">
        <f>IF(juveniles!AX39&gt;0,juveniles!AX39,"")</f>
        <v/>
      </c>
    </row>
    <row r="27" spans="1:42" ht="14">
      <c r="A27" s="63" t="str">
        <f t="shared" si="1"/>
        <v>Genus species</v>
      </c>
      <c r="B27" s="79" t="str">
        <f t="shared" si="1"/>
        <v>Country.sample</v>
      </c>
      <c r="C27" s="101">
        <f>juveniles!AZ1</f>
        <v>26</v>
      </c>
      <c r="D27" s="102" t="str">
        <f>IF(juveniles!AZ3&gt;0,juveniles!AZ3,"")</f>
        <v/>
      </c>
      <c r="E27" s="113" t="str">
        <f>IF(juveniles!AZ4&gt;0,juveniles!AZ4,"")</f>
        <v/>
      </c>
      <c r="F27" s="113" t="str">
        <f>IF(juveniles!AZ6&gt;0,juveniles!AZ6,"")</f>
        <v/>
      </c>
      <c r="G27" s="113" t="str">
        <f>IF(juveniles!AZ7&gt;0,juveniles!AZ7,"")</f>
        <v/>
      </c>
      <c r="H27" s="113" t="str">
        <f>IF(juveniles!AZ8&gt;0,juveniles!AZ8,"")</f>
        <v/>
      </c>
      <c r="I27" s="113" t="str">
        <f>IF(juveniles!AZ9&gt;0,juveniles!AZ9,"")</f>
        <v/>
      </c>
      <c r="J27" s="113" t="str">
        <f>IF(juveniles!AZ10&gt;0,juveniles!AZ10,"")</f>
        <v/>
      </c>
      <c r="K27" s="112" t="str">
        <f>IF(juveniles!AZ11&gt;0,juveniles!AZ11,"")</f>
        <v/>
      </c>
      <c r="L27" s="114" t="str">
        <f>IF(juveniles!AZ12&gt;0,juveniles!AZ12,"")</f>
        <v/>
      </c>
      <c r="M27" s="115" t="str">
        <f>IF(juveniles!AZ14&gt;0,juveniles!AZ14,"")</f>
        <v/>
      </c>
      <c r="N27" s="113" t="e">
        <f>IF(juveniles!#REF!&gt;0,juveniles!#REF!,"")</f>
        <v>#REF!</v>
      </c>
      <c r="O27" s="113" t="e">
        <f>IF(juveniles!#REF!&gt;0,juveniles!#REF!,"")</f>
        <v>#REF!</v>
      </c>
      <c r="P27" s="113" t="str">
        <f>IF(juveniles!AZ15&gt;0,juveniles!AZ15,"")</f>
        <v/>
      </c>
      <c r="Q27" s="113" t="e">
        <f>IF(juveniles!#REF!&gt;0,juveniles!#REF!,"")</f>
        <v>#REF!</v>
      </c>
      <c r="R27" s="113" t="str">
        <f>IF(juveniles!AZ16&gt;0,juveniles!AZ16,"")</f>
        <v/>
      </c>
      <c r="S27" s="113" t="str">
        <f>IF(juveniles!AZ17&gt;0,juveniles!AZ17,"")</f>
        <v/>
      </c>
      <c r="T27" s="113" t="e">
        <f>IF(juveniles!#REF!&gt;0,juveniles!#REF!,"")</f>
        <v>#REF!</v>
      </c>
      <c r="U27" s="113" t="str">
        <f>IF(juveniles!AZ18&gt;0,juveniles!AZ18,"")</f>
        <v/>
      </c>
      <c r="V27" s="113" t="str">
        <f>IF(juveniles!AZ19&gt;0,juveniles!AZ19,"")</f>
        <v/>
      </c>
      <c r="W27" s="113" t="e">
        <f>IF(juveniles!#REF!&gt;0,juveniles!#REF!,"")</f>
        <v>#REF!</v>
      </c>
      <c r="X27" s="113" t="e">
        <f>IF(juveniles!#REF!&gt;0,juveniles!#REF!,"")</f>
        <v>#REF!</v>
      </c>
      <c r="Y27" s="113" t="str">
        <f>IF(juveniles!AZ20&gt;0,juveniles!AZ20,"")</f>
        <v/>
      </c>
      <c r="Z27" s="113" t="e">
        <f>IF(juveniles!#REF!&gt;0,juveniles!#REF!,"")</f>
        <v>#REF!</v>
      </c>
      <c r="AA27" s="113" t="e">
        <f>IF(juveniles!#REF!&gt;0,juveniles!#REF!,"")</f>
        <v>#REF!</v>
      </c>
      <c r="AB27" s="113" t="str">
        <f>IF(juveniles!AZ21&gt;0,juveniles!AZ21,"")</f>
        <v/>
      </c>
      <c r="AC27" s="113" t="str">
        <f>IF(juveniles!AZ22&gt;0,juveniles!AZ22,"")</f>
        <v/>
      </c>
      <c r="AD27" s="113" t="str">
        <f>IF(juveniles!AZ23&gt;0,juveniles!AZ23,"")</f>
        <v/>
      </c>
      <c r="AE27" s="113" t="str">
        <f>IF(juveniles!AZ25&gt;0,juveniles!AZ25,"")</f>
        <v/>
      </c>
      <c r="AF27" s="113" t="str">
        <f>IF(juveniles!AZ26&gt;0,juveniles!AZ26,"")</f>
        <v/>
      </c>
      <c r="AG27" s="112" t="str">
        <f>IF(juveniles!AZ27&gt;0,juveniles!AZ27,"")</f>
        <v/>
      </c>
      <c r="AH27" s="113" t="str">
        <f>IF(juveniles!AZ29&gt;0,juveniles!AZ29,"")</f>
        <v/>
      </c>
      <c r="AI27" s="113" t="str">
        <f>IF(juveniles!AZ30&gt;0,juveniles!AZ30,"")</f>
        <v/>
      </c>
      <c r="AJ27" s="112" t="str">
        <f>IF(juveniles!AZ31&gt;0,juveniles!AZ31,"")</f>
        <v/>
      </c>
      <c r="AK27" s="113" t="str">
        <f>IF(juveniles!AZ33&gt;0,juveniles!AZ33,"")</f>
        <v/>
      </c>
      <c r="AL27" s="111" t="str">
        <f>IF(juveniles!AZ34&gt;0,juveniles!AZ34,"")</f>
        <v/>
      </c>
      <c r="AM27" s="112" t="str">
        <f>IF(juveniles!AZ35&gt;0,juveniles!AZ35,"")</f>
        <v/>
      </c>
      <c r="AN27" s="111" t="str">
        <f>IF(juveniles!AZ37&gt;0,juveniles!AZ37,"")</f>
        <v/>
      </c>
      <c r="AO27" s="111" t="str">
        <f>IF(juveniles!AZ38&gt;0,juveniles!AZ38,"")</f>
        <v/>
      </c>
      <c r="AP27" s="112" t="str">
        <f>IF(juveniles!AZ39&gt;0,juveniles!AZ39,"")</f>
        <v/>
      </c>
    </row>
    <row r="28" spans="1:42" ht="14">
      <c r="A28" s="63" t="str">
        <f t="shared" si="1"/>
        <v>Genus species</v>
      </c>
      <c r="B28" s="79" t="str">
        <f t="shared" si="1"/>
        <v>Country.sample</v>
      </c>
      <c r="C28" s="101">
        <f>juveniles!BB1</f>
        <v>27</v>
      </c>
      <c r="D28" s="102" t="str">
        <f>IF(juveniles!BB3&gt;0,juveniles!BB3,"")</f>
        <v/>
      </c>
      <c r="E28" s="113" t="str">
        <f>IF(juveniles!BB4&gt;0,juveniles!BB4,"")</f>
        <v/>
      </c>
      <c r="F28" s="113" t="str">
        <f>IF(juveniles!BB6&gt;0,juveniles!BB6,"")</f>
        <v/>
      </c>
      <c r="G28" s="113" t="str">
        <f>IF(juveniles!BB7&gt;0,juveniles!BB7,"")</f>
        <v/>
      </c>
      <c r="H28" s="113" t="str">
        <f>IF(juveniles!BB8&gt;0,juveniles!BB8,"")</f>
        <v/>
      </c>
      <c r="I28" s="113" t="str">
        <f>IF(juveniles!BB9&gt;0,juveniles!BB9,"")</f>
        <v/>
      </c>
      <c r="J28" s="113" t="str">
        <f>IF(juveniles!BB10&gt;0,juveniles!BB10,"")</f>
        <v/>
      </c>
      <c r="K28" s="112" t="str">
        <f>IF(juveniles!BB11&gt;0,juveniles!BB11,"")</f>
        <v/>
      </c>
      <c r="L28" s="114" t="str">
        <f>IF(juveniles!BB12&gt;0,juveniles!BB12,"")</f>
        <v/>
      </c>
      <c r="M28" s="115" t="str">
        <f>IF(juveniles!BB14&gt;0,juveniles!BB14,"")</f>
        <v/>
      </c>
      <c r="N28" s="113" t="e">
        <f>IF(juveniles!#REF!&gt;0,juveniles!#REF!,"")</f>
        <v>#REF!</v>
      </c>
      <c r="O28" s="113" t="e">
        <f>IF(juveniles!#REF!&gt;0,juveniles!#REF!,"")</f>
        <v>#REF!</v>
      </c>
      <c r="P28" s="113" t="str">
        <f>IF(juveniles!BB15&gt;0,juveniles!BB15,"")</f>
        <v/>
      </c>
      <c r="Q28" s="113" t="e">
        <f>IF(juveniles!#REF!&gt;0,juveniles!#REF!,"")</f>
        <v>#REF!</v>
      </c>
      <c r="R28" s="113" t="str">
        <f>IF(juveniles!BB16&gt;0,juveniles!BB16,"")</f>
        <v/>
      </c>
      <c r="S28" s="113" t="str">
        <f>IF(juveniles!BB17&gt;0,juveniles!BB17,"")</f>
        <v/>
      </c>
      <c r="T28" s="113" t="e">
        <f>IF(juveniles!#REF!&gt;0,juveniles!#REF!,"")</f>
        <v>#REF!</v>
      </c>
      <c r="U28" s="113" t="str">
        <f>IF(juveniles!BB18&gt;0,juveniles!BB18,"")</f>
        <v/>
      </c>
      <c r="V28" s="113" t="str">
        <f>IF(juveniles!BB19&gt;0,juveniles!BB19,"")</f>
        <v/>
      </c>
      <c r="W28" s="113" t="e">
        <f>IF(juveniles!#REF!&gt;0,juveniles!#REF!,"")</f>
        <v>#REF!</v>
      </c>
      <c r="X28" s="113" t="e">
        <f>IF(juveniles!#REF!&gt;0,juveniles!#REF!,"")</f>
        <v>#REF!</v>
      </c>
      <c r="Y28" s="113" t="str">
        <f>IF(juveniles!BB20&gt;0,juveniles!BB20,"")</f>
        <v/>
      </c>
      <c r="Z28" s="113" t="e">
        <f>IF(juveniles!#REF!&gt;0,juveniles!#REF!,"")</f>
        <v>#REF!</v>
      </c>
      <c r="AA28" s="113" t="e">
        <f>IF(juveniles!#REF!&gt;0,juveniles!#REF!,"")</f>
        <v>#REF!</v>
      </c>
      <c r="AB28" s="113" t="str">
        <f>IF(juveniles!BB21&gt;0,juveniles!BB21,"")</f>
        <v/>
      </c>
      <c r="AC28" s="113" t="str">
        <f>IF(juveniles!BB22&gt;0,juveniles!BB22,"")</f>
        <v/>
      </c>
      <c r="AD28" s="113" t="str">
        <f>IF(juveniles!BB23&gt;0,juveniles!BB23,"")</f>
        <v/>
      </c>
      <c r="AE28" s="113" t="str">
        <f>IF(juveniles!BB25&gt;0,juveniles!BB25,"")</f>
        <v/>
      </c>
      <c r="AF28" s="113" t="str">
        <f>IF(juveniles!BB26&gt;0,juveniles!BB26,"")</f>
        <v/>
      </c>
      <c r="AG28" s="112" t="str">
        <f>IF(juveniles!BB27&gt;0,juveniles!BB27,"")</f>
        <v/>
      </c>
      <c r="AH28" s="113" t="str">
        <f>IF(juveniles!BB29&gt;0,juveniles!BB29,"")</f>
        <v/>
      </c>
      <c r="AI28" s="113" t="str">
        <f>IF(juveniles!BB30&gt;0,juveniles!BB30,"")</f>
        <v/>
      </c>
      <c r="AJ28" s="112" t="str">
        <f>IF(juveniles!BB31&gt;0,juveniles!BB31,"")</f>
        <v/>
      </c>
      <c r="AK28" s="113" t="str">
        <f>IF(juveniles!BB33&gt;0,juveniles!BB33,"")</f>
        <v/>
      </c>
      <c r="AL28" s="111" t="str">
        <f>IF(juveniles!BB34&gt;0,juveniles!BB34,"")</f>
        <v/>
      </c>
      <c r="AM28" s="112" t="str">
        <f>IF(juveniles!BB35&gt;0,juveniles!BB35,"")</f>
        <v/>
      </c>
      <c r="AN28" s="111" t="str">
        <f>IF(juveniles!BB37&gt;0,juveniles!BB37,"")</f>
        <v/>
      </c>
      <c r="AO28" s="111" t="str">
        <f>IF(juveniles!BB38&gt;0,juveniles!BB38,"")</f>
        <v/>
      </c>
      <c r="AP28" s="112" t="str">
        <f>IF(juveniles!BB39&gt;0,juveniles!BB39,"")</f>
        <v/>
      </c>
    </row>
    <row r="29" spans="1:42" ht="14">
      <c r="A29" s="63" t="str">
        <f t="shared" si="1"/>
        <v>Genus species</v>
      </c>
      <c r="B29" s="79" t="str">
        <f t="shared" si="1"/>
        <v>Country.sample</v>
      </c>
      <c r="C29" s="101">
        <f>juveniles!BD1</f>
        <v>28</v>
      </c>
      <c r="D29" s="102" t="str">
        <f>IF(juveniles!BD3&gt;0,juveniles!BD3,"")</f>
        <v/>
      </c>
      <c r="E29" s="113" t="str">
        <f>IF(juveniles!BD4&gt;0,juveniles!BD4,"")</f>
        <v/>
      </c>
      <c r="F29" s="113" t="str">
        <f>IF(juveniles!BD6&gt;0,juveniles!BD6,"")</f>
        <v/>
      </c>
      <c r="G29" s="113" t="str">
        <f>IF(juveniles!BD7&gt;0,juveniles!BD7,"")</f>
        <v/>
      </c>
      <c r="H29" s="113" t="str">
        <f>IF(juveniles!BD8&gt;0,juveniles!BD8,"")</f>
        <v/>
      </c>
      <c r="I29" s="113" t="str">
        <f>IF(juveniles!BD9&gt;0,juveniles!BD9,"")</f>
        <v/>
      </c>
      <c r="J29" s="113" t="str">
        <f>IF(juveniles!BD10&gt;0,juveniles!BD10,"")</f>
        <v/>
      </c>
      <c r="K29" s="112" t="str">
        <f>IF(juveniles!BD11&gt;0,juveniles!BD11,"")</f>
        <v/>
      </c>
      <c r="L29" s="114" t="str">
        <f>IF(juveniles!BD12&gt;0,juveniles!BD12,"")</f>
        <v/>
      </c>
      <c r="M29" s="115" t="str">
        <f>IF(juveniles!BD14&gt;0,juveniles!BD14,"")</f>
        <v/>
      </c>
      <c r="N29" s="113" t="e">
        <f>IF(juveniles!#REF!&gt;0,juveniles!#REF!,"")</f>
        <v>#REF!</v>
      </c>
      <c r="O29" s="113" t="e">
        <f>IF(juveniles!#REF!&gt;0,juveniles!#REF!,"")</f>
        <v>#REF!</v>
      </c>
      <c r="P29" s="113" t="str">
        <f>IF(juveniles!BD15&gt;0,juveniles!BD15,"")</f>
        <v/>
      </c>
      <c r="Q29" s="113" t="e">
        <f>IF(juveniles!#REF!&gt;0,juveniles!#REF!,"")</f>
        <v>#REF!</v>
      </c>
      <c r="R29" s="113" t="str">
        <f>IF(juveniles!BD16&gt;0,juveniles!BD16,"")</f>
        <v/>
      </c>
      <c r="S29" s="113" t="str">
        <f>IF(juveniles!BD17&gt;0,juveniles!BD17,"")</f>
        <v/>
      </c>
      <c r="T29" s="113" t="e">
        <f>IF(juveniles!#REF!&gt;0,juveniles!#REF!,"")</f>
        <v>#REF!</v>
      </c>
      <c r="U29" s="113" t="str">
        <f>IF(juveniles!BD18&gt;0,juveniles!BD18,"")</f>
        <v/>
      </c>
      <c r="V29" s="113" t="str">
        <f>IF(juveniles!BD19&gt;0,juveniles!BD19,"")</f>
        <v/>
      </c>
      <c r="W29" s="113" t="e">
        <f>IF(juveniles!#REF!&gt;0,juveniles!#REF!,"")</f>
        <v>#REF!</v>
      </c>
      <c r="X29" s="113" t="e">
        <f>IF(juveniles!#REF!&gt;0,juveniles!#REF!,"")</f>
        <v>#REF!</v>
      </c>
      <c r="Y29" s="113" t="str">
        <f>IF(juveniles!BD20&gt;0,juveniles!BD20,"")</f>
        <v/>
      </c>
      <c r="Z29" s="113" t="e">
        <f>IF(juveniles!#REF!&gt;0,juveniles!#REF!,"")</f>
        <v>#REF!</v>
      </c>
      <c r="AA29" s="113" t="e">
        <f>IF(juveniles!#REF!&gt;0,juveniles!#REF!,"")</f>
        <v>#REF!</v>
      </c>
      <c r="AB29" s="113" t="str">
        <f>IF(juveniles!BD21&gt;0,juveniles!BD21,"")</f>
        <v/>
      </c>
      <c r="AC29" s="113" t="str">
        <f>IF(juveniles!BD22&gt;0,juveniles!BD22,"")</f>
        <v/>
      </c>
      <c r="AD29" s="113" t="str">
        <f>IF(juveniles!BD23&gt;0,juveniles!BD23,"")</f>
        <v/>
      </c>
      <c r="AE29" s="113" t="str">
        <f>IF(juveniles!BD25&gt;0,juveniles!BD25,"")</f>
        <v/>
      </c>
      <c r="AF29" s="113" t="str">
        <f>IF(juveniles!BD26&gt;0,juveniles!BD26,"")</f>
        <v/>
      </c>
      <c r="AG29" s="112" t="str">
        <f>IF(juveniles!BD27&gt;0,juveniles!BD27,"")</f>
        <v/>
      </c>
      <c r="AH29" s="113" t="str">
        <f>IF(juveniles!BD29&gt;0,juveniles!BD29,"")</f>
        <v/>
      </c>
      <c r="AI29" s="113" t="str">
        <f>IF(juveniles!BD30&gt;0,juveniles!BD30,"")</f>
        <v/>
      </c>
      <c r="AJ29" s="112" t="str">
        <f>IF(juveniles!BD31&gt;0,juveniles!BD31,"")</f>
        <v/>
      </c>
      <c r="AK29" s="113" t="str">
        <f>IF(juveniles!BD33&gt;0,juveniles!BD33,"")</f>
        <v/>
      </c>
      <c r="AL29" s="111" t="str">
        <f>IF(juveniles!BD34&gt;0,juveniles!BD34,"")</f>
        <v/>
      </c>
      <c r="AM29" s="112" t="str">
        <f>IF(juveniles!BD35&gt;0,juveniles!BD35,"")</f>
        <v/>
      </c>
      <c r="AN29" s="111" t="str">
        <f>IF(juveniles!BD37&gt;0,juveniles!BD37,"")</f>
        <v/>
      </c>
      <c r="AO29" s="111" t="str">
        <f>IF(juveniles!BD38&gt;0,juveniles!BD38,"")</f>
        <v/>
      </c>
      <c r="AP29" s="112" t="str">
        <f>IF(juveniles!BD39&gt;0,juveniles!BD39,"")</f>
        <v/>
      </c>
    </row>
    <row r="30" spans="1:42" ht="14">
      <c r="A30" s="63" t="str">
        <f t="shared" si="1"/>
        <v>Genus species</v>
      </c>
      <c r="B30" s="79" t="str">
        <f t="shared" si="1"/>
        <v>Country.sample</v>
      </c>
      <c r="C30" s="101">
        <f>juveniles!BF1</f>
        <v>29</v>
      </c>
      <c r="D30" s="102" t="str">
        <f>IF(juveniles!BF3&gt;0,juveniles!BF3,"")</f>
        <v/>
      </c>
      <c r="E30" s="113" t="str">
        <f>IF(juveniles!BF4&gt;0,juveniles!BF4,"")</f>
        <v/>
      </c>
      <c r="F30" s="113" t="str">
        <f>IF(juveniles!BF6&gt;0,juveniles!BF6,"")</f>
        <v/>
      </c>
      <c r="G30" s="113" t="str">
        <f>IF(juveniles!BF7&gt;0,juveniles!BF7,"")</f>
        <v/>
      </c>
      <c r="H30" s="113" t="str">
        <f>IF(juveniles!BF8&gt;0,juveniles!BF8,"")</f>
        <v/>
      </c>
      <c r="I30" s="113" t="str">
        <f>IF(juveniles!BF9&gt;0,juveniles!BF9,"")</f>
        <v/>
      </c>
      <c r="J30" s="113" t="str">
        <f>IF(juveniles!BF10&gt;0,juveniles!BF10,"")</f>
        <v/>
      </c>
      <c r="K30" s="112" t="str">
        <f>IF(juveniles!BF11&gt;0,juveniles!BF11,"")</f>
        <v/>
      </c>
      <c r="L30" s="114" t="str">
        <f>IF(juveniles!BF12&gt;0,juveniles!BF12,"")</f>
        <v/>
      </c>
      <c r="M30" s="115" t="str">
        <f>IF(juveniles!BF14&gt;0,juveniles!BF14,"")</f>
        <v/>
      </c>
      <c r="N30" s="113" t="e">
        <f>IF(juveniles!#REF!&gt;0,juveniles!#REF!,"")</f>
        <v>#REF!</v>
      </c>
      <c r="O30" s="113" t="e">
        <f>IF(juveniles!#REF!&gt;0,juveniles!#REF!,"")</f>
        <v>#REF!</v>
      </c>
      <c r="P30" s="113" t="str">
        <f>IF(juveniles!BF15&gt;0,juveniles!BF15,"")</f>
        <v/>
      </c>
      <c r="Q30" s="113" t="e">
        <f>IF(juveniles!#REF!&gt;0,juveniles!#REF!,"")</f>
        <v>#REF!</v>
      </c>
      <c r="R30" s="113" t="str">
        <f>IF(juveniles!BF16&gt;0,juveniles!BF16,"")</f>
        <v/>
      </c>
      <c r="S30" s="113" t="str">
        <f>IF(juveniles!BF17&gt;0,juveniles!BF17,"")</f>
        <v/>
      </c>
      <c r="T30" s="113" t="e">
        <f>IF(juveniles!#REF!&gt;0,juveniles!#REF!,"")</f>
        <v>#REF!</v>
      </c>
      <c r="U30" s="113" t="str">
        <f>IF(juveniles!BF18&gt;0,juveniles!BF18,"")</f>
        <v/>
      </c>
      <c r="V30" s="113" t="str">
        <f>IF(juveniles!BF19&gt;0,juveniles!BF19,"")</f>
        <v/>
      </c>
      <c r="W30" s="113" t="e">
        <f>IF(juveniles!#REF!&gt;0,juveniles!#REF!,"")</f>
        <v>#REF!</v>
      </c>
      <c r="X30" s="113" t="e">
        <f>IF(juveniles!#REF!&gt;0,juveniles!#REF!,"")</f>
        <v>#REF!</v>
      </c>
      <c r="Y30" s="113" t="str">
        <f>IF(juveniles!BF20&gt;0,juveniles!BF20,"")</f>
        <v/>
      </c>
      <c r="Z30" s="113" t="e">
        <f>IF(juveniles!#REF!&gt;0,juveniles!#REF!,"")</f>
        <v>#REF!</v>
      </c>
      <c r="AA30" s="113" t="e">
        <f>IF(juveniles!#REF!&gt;0,juveniles!#REF!,"")</f>
        <v>#REF!</v>
      </c>
      <c r="AB30" s="113" t="str">
        <f>IF(juveniles!BF21&gt;0,juveniles!BF21,"")</f>
        <v/>
      </c>
      <c r="AC30" s="113" t="str">
        <f>IF(juveniles!BF22&gt;0,juveniles!BF22,"")</f>
        <v/>
      </c>
      <c r="AD30" s="113" t="str">
        <f>IF(juveniles!BF23&gt;0,juveniles!BF23,"")</f>
        <v/>
      </c>
      <c r="AE30" s="113" t="str">
        <f>IF(juveniles!BF25&gt;0,juveniles!BF25,"")</f>
        <v/>
      </c>
      <c r="AF30" s="113" t="str">
        <f>IF(juveniles!BF26&gt;0,juveniles!BF26,"")</f>
        <v/>
      </c>
      <c r="AG30" s="112" t="str">
        <f>IF(juveniles!BF27&gt;0,juveniles!BF27,"")</f>
        <v/>
      </c>
      <c r="AH30" s="113" t="str">
        <f>IF(juveniles!BF29&gt;0,juveniles!BF29,"")</f>
        <v/>
      </c>
      <c r="AI30" s="113" t="str">
        <f>IF(juveniles!BF30&gt;0,juveniles!BF30,"")</f>
        <v/>
      </c>
      <c r="AJ30" s="112" t="str">
        <f>IF(juveniles!BF31&gt;0,juveniles!BF31,"")</f>
        <v/>
      </c>
      <c r="AK30" s="113" t="str">
        <f>IF(juveniles!BF33&gt;0,juveniles!BF33,"")</f>
        <v/>
      </c>
      <c r="AL30" s="111" t="str">
        <f>IF(juveniles!BF34&gt;0,juveniles!BF34,"")</f>
        <v/>
      </c>
      <c r="AM30" s="112" t="str">
        <f>IF(juveniles!BF35&gt;0,juveniles!BF35,"")</f>
        <v/>
      </c>
      <c r="AN30" s="111" t="str">
        <f>IF(juveniles!BF37&gt;0,juveniles!BF37,"")</f>
        <v/>
      </c>
      <c r="AO30" s="111" t="str">
        <f>IF(juveniles!BF38&gt;0,juveniles!BF38,"")</f>
        <v/>
      </c>
      <c r="AP30" s="112" t="str">
        <f>IF(juveniles!BF39&gt;0,juveniles!BF39,"")</f>
        <v/>
      </c>
    </row>
    <row r="31" spans="1:42" ht="14">
      <c r="A31" s="63" t="str">
        <f t="shared" si="1"/>
        <v>Genus species</v>
      </c>
      <c r="B31" s="79" t="str">
        <f t="shared" si="1"/>
        <v>Country.sample</v>
      </c>
      <c r="C31" s="101">
        <f>juveniles!BH1</f>
        <v>30</v>
      </c>
      <c r="D31" s="102" t="str">
        <f>IF(juveniles!BH3&gt;0,juveniles!BH3,"")</f>
        <v/>
      </c>
      <c r="E31" s="113" t="str">
        <f>IF(juveniles!BH4&gt;0,juveniles!BH4,"")</f>
        <v/>
      </c>
      <c r="F31" s="113" t="str">
        <f>IF(juveniles!BH6&gt;0,juveniles!BH6,"")</f>
        <v/>
      </c>
      <c r="G31" s="113" t="str">
        <f>IF(juveniles!BH7&gt;0,juveniles!BH7,"")</f>
        <v/>
      </c>
      <c r="H31" s="113" t="str">
        <f>IF(juveniles!BH8&gt;0,juveniles!BH8,"")</f>
        <v/>
      </c>
      <c r="I31" s="113" t="str">
        <f>IF(juveniles!BH9&gt;0,juveniles!BH9,"")</f>
        <v/>
      </c>
      <c r="J31" s="113" t="str">
        <f>IF(juveniles!BH10&gt;0,juveniles!BH10,"")</f>
        <v/>
      </c>
      <c r="K31" s="112" t="str">
        <f>IF(juveniles!BH11&gt;0,juveniles!BH11,"")</f>
        <v/>
      </c>
      <c r="L31" s="114" t="str">
        <f>IF(juveniles!BH12&gt;0,juveniles!BH12,"")</f>
        <v/>
      </c>
      <c r="M31" s="115" t="str">
        <f>IF(juveniles!BH14&gt;0,juveniles!BH14,"")</f>
        <v/>
      </c>
      <c r="N31" s="113" t="e">
        <f>IF(juveniles!#REF!&gt;0,juveniles!#REF!,"")</f>
        <v>#REF!</v>
      </c>
      <c r="O31" s="113" t="e">
        <f>IF(juveniles!#REF!&gt;0,juveniles!#REF!,"")</f>
        <v>#REF!</v>
      </c>
      <c r="P31" s="113" t="str">
        <f>IF(juveniles!BH15&gt;0,juveniles!BH15,"")</f>
        <v/>
      </c>
      <c r="Q31" s="113" t="e">
        <f>IF(juveniles!#REF!&gt;0,juveniles!#REF!,"")</f>
        <v>#REF!</v>
      </c>
      <c r="R31" s="113" t="str">
        <f>IF(juveniles!BH16&gt;0,juveniles!BH16,"")</f>
        <v/>
      </c>
      <c r="S31" s="113" t="str">
        <f>IF(juveniles!BH17&gt;0,juveniles!BH17,"")</f>
        <v/>
      </c>
      <c r="T31" s="113" t="e">
        <f>IF(juveniles!#REF!&gt;0,juveniles!#REF!,"")</f>
        <v>#REF!</v>
      </c>
      <c r="U31" s="113" t="str">
        <f>IF(juveniles!BH18&gt;0,juveniles!BH18,"")</f>
        <v/>
      </c>
      <c r="V31" s="113" t="str">
        <f>IF(juveniles!BH19&gt;0,juveniles!BH19,"")</f>
        <v/>
      </c>
      <c r="W31" s="113" t="e">
        <f>IF(juveniles!#REF!&gt;0,juveniles!#REF!,"")</f>
        <v>#REF!</v>
      </c>
      <c r="X31" s="113" t="e">
        <f>IF(juveniles!#REF!&gt;0,juveniles!#REF!,"")</f>
        <v>#REF!</v>
      </c>
      <c r="Y31" s="113" t="str">
        <f>IF(juveniles!BH20&gt;0,juveniles!BH20,"")</f>
        <v/>
      </c>
      <c r="Z31" s="113" t="e">
        <f>IF(juveniles!#REF!&gt;0,juveniles!#REF!,"")</f>
        <v>#REF!</v>
      </c>
      <c r="AA31" s="113" t="e">
        <f>IF(juveniles!#REF!&gt;0,juveniles!#REF!,"")</f>
        <v>#REF!</v>
      </c>
      <c r="AB31" s="113" t="str">
        <f>IF(juveniles!BH21&gt;0,juveniles!BH21,"")</f>
        <v/>
      </c>
      <c r="AC31" s="113" t="str">
        <f>IF(juveniles!BH22&gt;0,juveniles!BH22,"")</f>
        <v/>
      </c>
      <c r="AD31" s="113" t="str">
        <f>IF(juveniles!BH23&gt;0,juveniles!BH23,"")</f>
        <v/>
      </c>
      <c r="AE31" s="113" t="str">
        <f>IF(juveniles!BH25&gt;0,juveniles!BH25,"")</f>
        <v/>
      </c>
      <c r="AF31" s="113" t="str">
        <f>IF(juveniles!BH26&gt;0,juveniles!BH26,"")</f>
        <v/>
      </c>
      <c r="AG31" s="112" t="str">
        <f>IF(juveniles!BH27&gt;0,juveniles!BH27,"")</f>
        <v/>
      </c>
      <c r="AH31" s="113" t="str">
        <f>IF(juveniles!BH29&gt;0,juveniles!BH29,"")</f>
        <v/>
      </c>
      <c r="AI31" s="113" t="str">
        <f>IF(juveniles!BH30&gt;0,juveniles!BH30,"")</f>
        <v/>
      </c>
      <c r="AJ31" s="112" t="str">
        <f>IF(juveniles!BH31&gt;0,juveniles!BH31,"")</f>
        <v/>
      </c>
      <c r="AK31" s="113" t="str">
        <f>IF(juveniles!BH33&gt;0,juveniles!BH33,"")</f>
        <v/>
      </c>
      <c r="AL31" s="111" t="str">
        <f>IF(juveniles!BH34&gt;0,juveniles!BH34,"")</f>
        <v/>
      </c>
      <c r="AM31" s="112" t="str">
        <f>IF(juveniles!BH35&gt;0,juveniles!BH35,"")</f>
        <v/>
      </c>
      <c r="AN31" s="111" t="str">
        <f>IF(juveniles!BH37&gt;0,juveniles!BH37,"")</f>
        <v/>
      </c>
      <c r="AO31" s="111" t="str">
        <f>IF(juveniles!BH38&gt;0,juveniles!BH38,"")</f>
        <v/>
      </c>
      <c r="AP31" s="112" t="str">
        <f>IF(juveniles!BH39&gt;0,juveniles!BH39,"")</f>
        <v/>
      </c>
    </row>
  </sheetData>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CC00"/>
  </sheetPr>
  <dimension ref="A1:AH31"/>
  <sheetViews>
    <sheetView zoomScaleNormal="100" workbookViewId="0">
      <pane xSplit="3" ySplit="1" topLeftCell="D5" activePane="bottomRight" state="frozen"/>
      <selection pane="topRight"/>
      <selection pane="bottomLeft"/>
      <selection pane="bottomRight"/>
    </sheetView>
  </sheetViews>
  <sheetFormatPr baseColWidth="10" defaultColWidth="9.1640625" defaultRowHeight="13"/>
  <cols>
    <col min="1" max="1" width="16.83203125" style="65" customWidth="1"/>
    <col min="2" max="2" width="16.83203125" style="80" customWidth="1"/>
    <col min="3" max="3" width="9.1640625" style="66"/>
    <col min="4" max="4" width="9.1640625" style="64" customWidth="1"/>
    <col min="5" max="26" width="9.1640625" style="64"/>
    <col min="27" max="34" width="6.6640625" style="64" customWidth="1"/>
    <col min="35" max="16384" width="9.1640625" style="64"/>
  </cols>
  <sheetData>
    <row r="1" spans="1:34" ht="45">
      <c r="A1" s="63" t="s">
        <v>58</v>
      </c>
      <c r="B1" s="81" t="s">
        <v>59</v>
      </c>
      <c r="C1" s="67" t="s">
        <v>41</v>
      </c>
      <c r="D1" s="82" t="s">
        <v>4</v>
      </c>
      <c r="E1" s="82" t="s">
        <v>43</v>
      </c>
      <c r="F1" s="82" t="s">
        <v>44</v>
      </c>
      <c r="G1" s="82" t="s">
        <v>45</v>
      </c>
      <c r="H1" s="82" t="s">
        <v>46</v>
      </c>
      <c r="I1" s="82" t="s">
        <v>47</v>
      </c>
      <c r="J1" s="82" t="s">
        <v>74</v>
      </c>
      <c r="K1" s="82" t="s">
        <v>75</v>
      </c>
      <c r="L1" s="82" t="s">
        <v>82</v>
      </c>
      <c r="M1" s="82" t="s">
        <v>79</v>
      </c>
      <c r="N1" s="82" t="s">
        <v>76</v>
      </c>
      <c r="O1" s="82" t="s">
        <v>83</v>
      </c>
      <c r="P1" s="82" t="s">
        <v>80</v>
      </c>
      <c r="Q1" s="82" t="s">
        <v>77</v>
      </c>
      <c r="R1" s="82" t="s">
        <v>84</v>
      </c>
      <c r="S1" s="82" t="s">
        <v>81</v>
      </c>
      <c r="T1" s="82" t="s">
        <v>78</v>
      </c>
      <c r="U1" s="82" t="s">
        <v>85</v>
      </c>
      <c r="V1" s="82" t="s">
        <v>5</v>
      </c>
      <c r="W1" s="82" t="s">
        <v>26</v>
      </c>
      <c r="X1" s="82" t="s">
        <v>27</v>
      </c>
      <c r="Y1" s="82" t="s">
        <v>6</v>
      </c>
      <c r="Z1" s="82" t="s">
        <v>8</v>
      </c>
      <c r="AA1" s="82" t="s">
        <v>60</v>
      </c>
      <c r="AB1" s="82" t="s">
        <v>61</v>
      </c>
      <c r="AC1" s="82" t="s">
        <v>62</v>
      </c>
      <c r="AD1" s="82" t="s">
        <v>63</v>
      </c>
      <c r="AE1" s="82" t="s">
        <v>64</v>
      </c>
      <c r="AF1" s="82" t="s">
        <v>65</v>
      </c>
      <c r="AG1" s="82" t="s">
        <v>66</v>
      </c>
      <c r="AH1" s="82" t="s">
        <v>67</v>
      </c>
    </row>
    <row r="2" spans="1:34" ht="14">
      <c r="A2" s="63" t="str">
        <f>'juveniles_stats (μm)'!A$2</f>
        <v>Genus species</v>
      </c>
      <c r="B2" s="78" t="str">
        <f>'juveniles_stats (μm)'!B$2</f>
        <v>Country.sample</v>
      </c>
      <c r="C2" s="101" t="str">
        <f>juveniles!B1</f>
        <v>1 (HOL)</v>
      </c>
      <c r="D2" s="103" t="str">
        <f>IF(juveniles!C3&gt;0,juveniles!C3,"")</f>
        <v/>
      </c>
      <c r="E2" s="116" t="str">
        <f>IF(juveniles!C6&gt;0,juveniles!C6,"")</f>
        <v/>
      </c>
      <c r="F2" s="116" t="str">
        <f>IF(juveniles!C7&gt;0,juveniles!C7,"")</f>
        <v/>
      </c>
      <c r="G2" s="116" t="str">
        <f>IF(juveniles!C8&gt;0,juveniles!C8,"")</f>
        <v/>
      </c>
      <c r="H2" s="116" t="str">
        <f>IF(juveniles!C9&gt;0,juveniles!C9,"")</f>
        <v/>
      </c>
      <c r="I2" s="116" t="str">
        <f>IF(juveniles!C10&gt;0,juveniles!C10,"")</f>
        <v/>
      </c>
      <c r="J2" s="117" t="str">
        <f>IF(juveniles!C14&gt;0,juveniles!C14,"")</f>
        <v/>
      </c>
      <c r="K2" s="116" t="e">
        <f>IF(juveniles!#REF!&gt;0,juveniles!#REF!,"")</f>
        <v>#REF!</v>
      </c>
      <c r="L2" s="116" t="e">
        <f>IF(juveniles!#REF!&gt;0,juveniles!#REF!,"")</f>
        <v>#REF!</v>
      </c>
      <c r="M2" s="116" t="str">
        <f>IF(juveniles!C15&gt;0,juveniles!C15,"")</f>
        <v/>
      </c>
      <c r="N2" s="116" t="e">
        <f>IF(juveniles!#REF!&gt;0,juveniles!#REF!,"")</f>
        <v>#REF!</v>
      </c>
      <c r="O2" s="116" t="str">
        <f>IF(juveniles!C16&gt;0,juveniles!C16,"")</f>
        <v/>
      </c>
      <c r="P2" s="116" t="str">
        <f>IF(juveniles!C17&gt;0,juveniles!C17,"")</f>
        <v/>
      </c>
      <c r="Q2" s="116" t="e">
        <f>IF(juveniles!#REF!&gt;0,juveniles!#REF!,"")</f>
        <v>#REF!</v>
      </c>
      <c r="R2" s="116" t="str">
        <f>IF(juveniles!C18&gt;0,juveniles!C18,"")</f>
        <v/>
      </c>
      <c r="S2" s="116" t="str">
        <f>IF(juveniles!C19&gt;0,juveniles!C19,"")</f>
        <v/>
      </c>
      <c r="T2" s="116" t="e">
        <f>IF(juveniles!#REF!&gt;0,juveniles!#REF!,"")</f>
        <v>#REF!</v>
      </c>
      <c r="U2" s="116" t="e">
        <f>IF(juveniles!#REF!&gt;0,juveniles!#REF!,"")</f>
        <v>#REF!</v>
      </c>
      <c r="V2" s="116" t="str">
        <f>IF(juveniles!C20&gt;0,juveniles!C20,"")</f>
        <v/>
      </c>
      <c r="W2" s="116" t="e">
        <f>IF(juveniles!#REF!&gt;0,juveniles!#REF!,"")</f>
        <v>#REF!</v>
      </c>
      <c r="X2" s="116" t="e">
        <f>IF(juveniles!#REF!&gt;0,juveniles!#REF!,"")</f>
        <v>#REF!</v>
      </c>
      <c r="Y2" s="116" t="str">
        <f>IF(juveniles!C21&gt;0,juveniles!C21,"")</f>
        <v/>
      </c>
      <c r="Z2" s="116" t="str">
        <f>IF(juveniles!C23&gt;0,juveniles!C23,"")</f>
        <v/>
      </c>
      <c r="AA2" s="116" t="str">
        <f>IF(juveniles!C25&gt;0,juveniles!C25,"")</f>
        <v/>
      </c>
      <c r="AB2" s="116" t="str">
        <f>IF(juveniles!C26&gt;0,juveniles!C26,"")</f>
        <v/>
      </c>
      <c r="AC2" s="116" t="str">
        <f>IF(juveniles!C29&gt;0,juveniles!C29,"")</f>
        <v/>
      </c>
      <c r="AD2" s="116" t="str">
        <f>IF(juveniles!C30&gt;0,juveniles!C30,"")</f>
        <v/>
      </c>
      <c r="AE2" s="116" t="str">
        <f>IF(juveniles!C33&gt;0,juveniles!C33,"")</f>
        <v/>
      </c>
      <c r="AF2" s="118" t="str">
        <f>IF(juveniles!C34&gt;0,juveniles!C34,"")</f>
        <v/>
      </c>
      <c r="AG2" s="118" t="str">
        <f>IF(juveniles!C37&gt;0,juveniles!C37,"")</f>
        <v/>
      </c>
      <c r="AH2" s="118" t="str">
        <f>IF(juveniles!C38&gt;0,juveniles!C38,"")</f>
        <v/>
      </c>
    </row>
    <row r="3" spans="1:34" ht="14">
      <c r="A3" s="63" t="str">
        <f>'juveniles_stats (μm)'!A$2</f>
        <v>Genus species</v>
      </c>
      <c r="B3" s="78" t="str">
        <f>'juveniles_stats (μm)'!B$2</f>
        <v>Country.sample</v>
      </c>
      <c r="C3" s="101">
        <f>juveniles!D1</f>
        <v>1</v>
      </c>
      <c r="D3" s="103">
        <f>IF(juveniles!E3&gt;0,juveniles!E3,"")</f>
        <v>472.65987025023179</v>
      </c>
      <c r="E3" s="118">
        <f>IF(juveniles!E6&gt;0,juveniles!E6,"")</f>
        <v>30.923694779116467</v>
      </c>
      <c r="F3" s="118">
        <f>IF(juveniles!E7&gt;0,juveniles!E7,"")</f>
        <v>16.373185047883844</v>
      </c>
      <c r="G3" s="118">
        <f>IF(juveniles!E8&gt;0,juveniles!E8,"")</f>
        <v>38.924930491195553</v>
      </c>
      <c r="H3" s="118">
        <f>IF(juveniles!E9&gt;0,juveniles!E9,"")</f>
        <v>14.519616929255486</v>
      </c>
      <c r="I3" s="118">
        <f>IF(juveniles!E10&gt;0,juveniles!E10,"")</f>
        <v>111.52301513747298</v>
      </c>
      <c r="J3" s="119" t="str">
        <f>IF(juveniles!E14&gt;0,juveniles!E14,"")</f>
        <v/>
      </c>
      <c r="K3" s="118" t="e">
        <f>IF(juveniles!#REF!&gt;0,juveniles!#REF!,"")</f>
        <v>#REF!</v>
      </c>
      <c r="L3" s="118" t="e">
        <f>IF(juveniles!#REF!&gt;0,juveniles!#REF!,"")</f>
        <v>#REF!</v>
      </c>
      <c r="M3" s="118">
        <f>IF(juveniles!E15&gt;0,juveniles!E15,"")</f>
        <v>105.34445474204513</v>
      </c>
      <c r="N3" s="118" t="e">
        <f>IF(juveniles!#REF!&gt;0,juveniles!#REF!,"")</f>
        <v>#REF!</v>
      </c>
      <c r="O3" s="118">
        <f>IF(juveniles!E16&gt;0,juveniles!E16,"")</f>
        <v>47.574915044794572</v>
      </c>
      <c r="P3" s="118">
        <f>IF(juveniles!E17&gt;0,juveniles!E17,"")</f>
        <v>63.948100092678409</v>
      </c>
      <c r="Q3" s="118" t="e">
        <f>IF(juveniles!#REF!&gt;0,juveniles!#REF!,"")</f>
        <v>#REF!</v>
      </c>
      <c r="R3" s="118">
        <f>IF(juveniles!E18&gt;0,juveniles!E18,"")</f>
        <v>39.233858510966947</v>
      </c>
      <c r="S3" s="118">
        <f>IF(juveniles!E19&gt;0,juveniles!E19,"")</f>
        <v>131.91226444238495</v>
      </c>
      <c r="T3" s="118" t="e">
        <f>IF(juveniles!#REF!&gt;0,juveniles!#REF!,"")</f>
        <v>#REF!</v>
      </c>
      <c r="U3" s="118" t="e">
        <f>IF(juveniles!#REF!&gt;0,juveniles!#REF!,"")</f>
        <v>#REF!</v>
      </c>
      <c r="V3" s="118">
        <f>IF(juveniles!E20&gt;0,juveniles!E20,"")</f>
        <v>7.723200494284832</v>
      </c>
      <c r="W3" s="118" t="e">
        <f>IF(juveniles!#REF!&gt;0,juveniles!#REF!,"")</f>
        <v>#REF!</v>
      </c>
      <c r="X3" s="118" t="e">
        <f>IF(juveniles!#REF!&gt;0,juveniles!#REF!,"")</f>
        <v>#REF!</v>
      </c>
      <c r="Y3" s="118" t="str">
        <f>IF(juveniles!E21&gt;0,juveniles!E21,"")</f>
        <v/>
      </c>
      <c r="Z3" s="118" t="str">
        <f>IF(juveniles!E23&gt;0,juveniles!E23,"")</f>
        <v/>
      </c>
      <c r="AA3" s="118">
        <f>IF(juveniles!E25&gt;0,juveniles!E25,"")</f>
        <v>29.966017917825148</v>
      </c>
      <c r="AB3" s="118" t="str">
        <f>IF(juveniles!E26&gt;0,juveniles!E26,"")</f>
        <v/>
      </c>
      <c r="AC3" s="118">
        <f>IF(juveniles!E29&gt;0,juveniles!E29,"")</f>
        <v>28.421377818968178</v>
      </c>
      <c r="AD3" s="118" t="str">
        <f>IF(juveniles!E30&gt;0,juveniles!E30,"")</f>
        <v/>
      </c>
      <c r="AE3" s="118" t="str">
        <f>IF(juveniles!E33&gt;0,juveniles!E33,"")</f>
        <v/>
      </c>
      <c r="AF3" s="118" t="str">
        <f>IF(juveniles!E34&gt;0,juveniles!E34,"")</f>
        <v/>
      </c>
      <c r="AG3" s="118">
        <f>IF(juveniles!E37&gt;0,juveniles!E37,"")</f>
        <v>32.128514056224908</v>
      </c>
      <c r="AH3" s="118" t="str">
        <f>IF(juveniles!E38&gt;0,juveniles!E38,"")</f>
        <v/>
      </c>
    </row>
    <row r="4" spans="1:34" ht="14">
      <c r="A4" s="63" t="str">
        <f>'juveniles_stats (μm)'!A$2</f>
        <v>Genus species</v>
      </c>
      <c r="B4" s="78" t="str">
        <f>'juveniles_stats (μm)'!B$2</f>
        <v>Country.sample</v>
      </c>
      <c r="C4" s="101">
        <f>juveniles!F1</f>
        <v>2</v>
      </c>
      <c r="D4" s="103">
        <f>IF(juveniles!G3&gt;0,juveniles!G3,"")</f>
        <v>456.98924731182791</v>
      </c>
      <c r="E4" s="118">
        <f>IF(juveniles!G6&gt;0,juveniles!G6,"")</f>
        <v>34.596774193548377</v>
      </c>
      <c r="F4" s="118">
        <f>IF(juveniles!G7&gt;0,juveniles!G7,"")</f>
        <v>19.35483870967742</v>
      </c>
      <c r="G4" s="118">
        <f>IF(juveniles!G8&gt;0,juveniles!G8,"")</f>
        <v>42.876344086021504</v>
      </c>
      <c r="H4" s="118">
        <f>IF(juveniles!G9&gt;0,juveniles!G9,"")</f>
        <v>13.172043010752688</v>
      </c>
      <c r="I4" s="118">
        <f>IF(juveniles!G10&gt;0,juveniles!G10,"")</f>
        <v>98.655913978494624</v>
      </c>
      <c r="J4" s="119" t="str">
        <f>IF(juveniles!G14&gt;0,juveniles!G14,"")</f>
        <v/>
      </c>
      <c r="K4" s="118" t="e">
        <f>IF(juveniles!#REF!&gt;0,juveniles!#REF!,"")</f>
        <v>#REF!</v>
      </c>
      <c r="L4" s="118" t="e">
        <f>IF(juveniles!#REF!&gt;0,juveniles!#REF!,"")</f>
        <v>#REF!</v>
      </c>
      <c r="M4" s="118">
        <f>IF(juveniles!G15&gt;0,juveniles!G15,"")</f>
        <v>113.44086021505375</v>
      </c>
      <c r="N4" s="118" t="e">
        <f>IF(juveniles!#REF!&gt;0,juveniles!#REF!,"")</f>
        <v>#REF!</v>
      </c>
      <c r="O4" s="118">
        <f>IF(juveniles!G16&gt;0,juveniles!G16,"")</f>
        <v>53.763440860215049</v>
      </c>
      <c r="P4" s="118">
        <f>IF(juveniles!G17&gt;0,juveniles!G17,"")</f>
        <v>93.27956989247312</v>
      </c>
      <c r="Q4" s="118" t="e">
        <f>IF(juveniles!#REF!&gt;0,juveniles!#REF!,"")</f>
        <v>#REF!</v>
      </c>
      <c r="R4" s="118">
        <f>IF(juveniles!G18&gt;0,juveniles!G18,"")</f>
        <v>39.247311827956985</v>
      </c>
      <c r="S4" s="118">
        <f>IF(juveniles!G19&gt;0,juveniles!G19,"")</f>
        <v>152.41935483870967</v>
      </c>
      <c r="T4" s="118" t="e">
        <f>IF(juveniles!#REF!&gt;0,juveniles!#REF!,"")</f>
        <v>#REF!</v>
      </c>
      <c r="U4" s="118" t="e">
        <f>IF(juveniles!#REF!&gt;0,juveniles!#REF!,"")</f>
        <v>#REF!</v>
      </c>
      <c r="V4" s="118">
        <f>IF(juveniles!G20&gt;0,juveniles!G20,"")</f>
        <v>7.5268817204301062</v>
      </c>
      <c r="W4" s="118" t="e">
        <f>IF(juveniles!#REF!&gt;0,juveniles!#REF!,"")</f>
        <v>#REF!</v>
      </c>
      <c r="X4" s="118" t="e">
        <f>IF(juveniles!#REF!&gt;0,juveniles!#REF!,"")</f>
        <v>#REF!</v>
      </c>
      <c r="Y4" s="118">
        <f>IF(juveniles!G21&gt;0,juveniles!G21,"")</f>
        <v>8.3333333333333321</v>
      </c>
      <c r="Z4" s="118">
        <f>IF(juveniles!G23&gt;0,juveniles!G23,"")</f>
        <v>30.913978494623656</v>
      </c>
      <c r="AA4" s="118">
        <f>IF(juveniles!G25&gt;0,juveniles!G25,"")</f>
        <v>29.032258064516132</v>
      </c>
      <c r="AB4" s="118" t="str">
        <f>IF(juveniles!G26&gt;0,juveniles!G26,"")</f>
        <v/>
      </c>
      <c r="AC4" s="118">
        <f>IF(juveniles!G29&gt;0,juveniles!G29,"")</f>
        <v>26.612903225806448</v>
      </c>
      <c r="AD4" s="118" t="str">
        <f>IF(juveniles!G30&gt;0,juveniles!G30,"")</f>
        <v/>
      </c>
      <c r="AE4" s="118">
        <f>IF(juveniles!G33&gt;0,juveniles!G33,"")</f>
        <v>26.612903225806448</v>
      </c>
      <c r="AF4" s="118" t="str">
        <f>IF(juveniles!G34&gt;0,juveniles!G34,"")</f>
        <v/>
      </c>
      <c r="AG4" s="118">
        <f>IF(juveniles!G37&gt;0,juveniles!G37,"")</f>
        <v>30.107526881720425</v>
      </c>
      <c r="AH4" s="118">
        <f>IF(juveniles!G38&gt;0,juveniles!G38,"")</f>
        <v>5.10752688172043</v>
      </c>
    </row>
    <row r="5" spans="1:34" ht="14">
      <c r="A5" s="63" t="str">
        <f>'juveniles_stats (μm)'!A$2</f>
        <v>Genus species</v>
      </c>
      <c r="B5" s="78" t="str">
        <f>'juveniles_stats (μm)'!B$2</f>
        <v>Country.sample</v>
      </c>
      <c r="C5" s="101">
        <f>juveniles!H1</f>
        <v>3</v>
      </c>
      <c r="D5" s="103">
        <f>IF(juveniles!I3&gt;0,juveniles!I3,"")</f>
        <v>468.42105263157896</v>
      </c>
      <c r="E5" s="118">
        <f>IF(juveniles!I6&gt;0,juveniles!I6,"")</f>
        <v>34.210526315789473</v>
      </c>
      <c r="F5" s="118">
        <f>IF(juveniles!I7&gt;0,juveniles!I7,"")</f>
        <v>15.789473684210526</v>
      </c>
      <c r="G5" s="118">
        <f>IF(juveniles!I8&gt;0,juveniles!I8,"")</f>
        <v>43.684210526315795</v>
      </c>
      <c r="H5" s="118">
        <f>IF(juveniles!I9&gt;0,juveniles!I9,"")</f>
        <v>11.315789473684209</v>
      </c>
      <c r="I5" s="118">
        <f>IF(juveniles!I10&gt;0,juveniles!I10,"")</f>
        <v>97.631578947368425</v>
      </c>
      <c r="J5" s="119">
        <f>IF(juveniles!I14&gt;0,juveniles!I14,"")</f>
        <v>26.05263157894737</v>
      </c>
      <c r="K5" s="118" t="e">
        <f>IF(juveniles!#REF!&gt;0,juveniles!#REF!,"")</f>
        <v>#REF!</v>
      </c>
      <c r="L5" s="118" t="e">
        <f>IF(juveniles!#REF!&gt;0,juveniles!#REF!,"")</f>
        <v>#REF!</v>
      </c>
      <c r="M5" s="118">
        <f>IF(juveniles!I15&gt;0,juveniles!I15,"")</f>
        <v>98.157894736842096</v>
      </c>
      <c r="N5" s="118" t="e">
        <f>IF(juveniles!#REF!&gt;0,juveniles!#REF!,"")</f>
        <v>#REF!</v>
      </c>
      <c r="O5" s="118">
        <f>IF(juveniles!I16&gt;0,juveniles!I16,"")</f>
        <v>42.105263157894733</v>
      </c>
      <c r="P5" s="118">
        <f>IF(juveniles!I17&gt;0,juveniles!I17,"")</f>
        <v>70.263157894736835</v>
      </c>
      <c r="Q5" s="118" t="e">
        <f>IF(juveniles!#REF!&gt;0,juveniles!#REF!,"")</f>
        <v>#REF!</v>
      </c>
      <c r="R5" s="118">
        <f>IF(juveniles!I18&gt;0,juveniles!I18,"")</f>
        <v>37.105263157894733</v>
      </c>
      <c r="S5" s="118">
        <f>IF(juveniles!I19&gt;0,juveniles!I19,"")</f>
        <v>120.52631578947368</v>
      </c>
      <c r="T5" s="118" t="e">
        <f>IF(juveniles!#REF!&gt;0,juveniles!#REF!,"")</f>
        <v>#REF!</v>
      </c>
      <c r="U5" s="118" t="e">
        <f>IF(juveniles!#REF!&gt;0,juveniles!#REF!,"")</f>
        <v>#REF!</v>
      </c>
      <c r="V5" s="118">
        <f>IF(juveniles!I20&gt;0,juveniles!I20,"")</f>
        <v>6.8421052631578956</v>
      </c>
      <c r="W5" s="118" t="e">
        <f>IF(juveniles!#REF!&gt;0,juveniles!#REF!,"")</f>
        <v>#REF!</v>
      </c>
      <c r="X5" s="118" t="e">
        <f>IF(juveniles!#REF!&gt;0,juveniles!#REF!,"")</f>
        <v>#REF!</v>
      </c>
      <c r="Y5" s="118">
        <f>IF(juveniles!I21&gt;0,juveniles!I21,"")</f>
        <v>8.6842105263157894</v>
      </c>
      <c r="Z5" s="118">
        <f>IF(juveniles!I23&gt;0,juveniles!I23,"")</f>
        <v>34.736842105263158</v>
      </c>
      <c r="AA5" s="118">
        <f>IF(juveniles!I25&gt;0,juveniles!I25,"")</f>
        <v>25.526315789473681</v>
      </c>
      <c r="AB5" s="118" t="str">
        <f>IF(juveniles!I26&gt;0,juveniles!I26,"")</f>
        <v/>
      </c>
      <c r="AC5" s="118">
        <f>IF(juveniles!I29&gt;0,juveniles!I29,"")</f>
        <v>24.210526315789473</v>
      </c>
      <c r="AD5" s="118">
        <f>IF(juveniles!I30&gt;0,juveniles!I30,"")</f>
        <v>3.4210526315789478</v>
      </c>
      <c r="AE5" s="118">
        <f>IF(juveniles!I33&gt;0,juveniles!I33,"")</f>
        <v>23.94736842105263</v>
      </c>
      <c r="AF5" s="118">
        <f>IF(juveniles!I34&gt;0,juveniles!I34,"")</f>
        <v>3.9473684210526314</v>
      </c>
      <c r="AG5" s="118">
        <f>IF(juveniles!I37&gt;0,juveniles!I37,"")</f>
        <v>28.947368421052634</v>
      </c>
      <c r="AH5" s="118">
        <f>IF(juveniles!I38&gt;0,juveniles!I38,"")</f>
        <v>3.9473684210526314</v>
      </c>
    </row>
    <row r="6" spans="1:34" ht="14">
      <c r="A6" s="63" t="str">
        <f>'juveniles_stats (μm)'!A$2</f>
        <v>Genus species</v>
      </c>
      <c r="B6" s="78" t="str">
        <f>'juveniles_stats (μm)'!B$2</f>
        <v>Country.sample</v>
      </c>
      <c r="C6" s="101">
        <f>juveniles!J1</f>
        <v>4</v>
      </c>
      <c r="D6" s="103">
        <f>IF(juveniles!K3&gt;0,juveniles!K3,"")</f>
        <v>527.77342730357611</v>
      </c>
      <c r="E6" s="118">
        <f>IF(juveniles!K6&gt;0,juveniles!K6,"")</f>
        <v>39.598016183764031</v>
      </c>
      <c r="F6" s="118">
        <f>IF(juveniles!K7&gt;0,juveniles!K7,"")</f>
        <v>20.777864787261809</v>
      </c>
      <c r="G6" s="118">
        <f>IF(juveniles!K8&gt;0,juveniles!K8,"")</f>
        <v>50.117462803445569</v>
      </c>
      <c r="H6" s="118">
        <f>IF(juveniles!K9&gt;0,juveniles!K9,"")</f>
        <v>14.069433568258937</v>
      </c>
      <c r="I6" s="118">
        <f>IF(juveniles!K10&gt;0,juveniles!K10,"")</f>
        <v>104.95954058992429</v>
      </c>
      <c r="J6" s="119">
        <f>IF(juveniles!K14&gt;0,juveniles!K14,"")</f>
        <v>61.602714695901852</v>
      </c>
      <c r="K6" s="118" t="e">
        <f>IF(juveniles!#REF!&gt;0,juveniles!#REF!,"")</f>
        <v>#REF!</v>
      </c>
      <c r="L6" s="118" t="e">
        <f>IF(juveniles!#REF!&gt;0,juveniles!#REF!,"")</f>
        <v>#REF!</v>
      </c>
      <c r="M6" s="118">
        <f>IF(juveniles!K15&gt;0,juveniles!K15,"")</f>
        <v>152.33620464630644</v>
      </c>
      <c r="N6" s="118" t="e">
        <f>IF(juveniles!#REF!&gt;0,juveniles!#REF!,"")</f>
        <v>#REF!</v>
      </c>
      <c r="O6" s="118">
        <f>IF(juveniles!K16&gt;0,juveniles!K16,"")</f>
        <v>43.670060036543987</v>
      </c>
      <c r="P6" s="118">
        <f>IF(juveniles!K17&gt;0,juveniles!K17,"")</f>
        <v>97.702949621508736</v>
      </c>
      <c r="Q6" s="118" t="e">
        <f>IF(juveniles!#REF!&gt;0,juveniles!#REF!,"")</f>
        <v>#REF!</v>
      </c>
      <c r="R6" s="118" t="str">
        <f>IF(juveniles!K18&gt;0,juveniles!K18,"")</f>
        <v/>
      </c>
      <c r="S6" s="118">
        <f>IF(juveniles!K19&gt;0,juveniles!K19,"")</f>
        <v>143.56564865570348</v>
      </c>
      <c r="T6" s="118" t="e">
        <f>IF(juveniles!#REF!&gt;0,juveniles!#REF!,"")</f>
        <v>#REF!</v>
      </c>
      <c r="U6" s="118" t="e">
        <f>IF(juveniles!#REF!&gt;0,juveniles!#REF!,"")</f>
        <v>#REF!</v>
      </c>
      <c r="V6" s="118">
        <f>IF(juveniles!K20&gt;0,juveniles!K20,"")</f>
        <v>10.023492560689114</v>
      </c>
      <c r="W6" s="118" t="e">
        <f>IF(juveniles!#REF!&gt;0,juveniles!#REF!,"")</f>
        <v>#REF!</v>
      </c>
      <c r="X6" s="118" t="e">
        <f>IF(juveniles!#REF!&gt;0,juveniles!#REF!,"")</f>
        <v>#REF!</v>
      </c>
      <c r="Y6" s="118">
        <f>IF(juveniles!K21&gt;0,juveniles!K21,"")</f>
        <v>10.154006786739753</v>
      </c>
      <c r="Z6" s="118">
        <f>IF(juveniles!K23&gt;0,juveniles!K23,"")</f>
        <v>31.401722787783864</v>
      </c>
      <c r="AA6" s="118">
        <f>IF(juveniles!K25&gt;0,juveniles!K25,"")</f>
        <v>30.46202036021926</v>
      </c>
      <c r="AB6" s="118">
        <f>IF(juveniles!K26&gt;0,juveniles!K26,"")</f>
        <v>6.9433568258940221</v>
      </c>
      <c r="AC6" s="118">
        <f>IF(juveniles!K29&gt;0,juveniles!K29,"")</f>
        <v>29.966066301226835</v>
      </c>
      <c r="AD6" s="118">
        <f>IF(juveniles!K30&gt;0,juveniles!K30,"")</f>
        <v>5.4032889584964749</v>
      </c>
      <c r="AE6" s="118">
        <f>IF(juveniles!K33&gt;0,juveniles!K33,"")</f>
        <v>28.739232576350819</v>
      </c>
      <c r="AF6" s="118">
        <f>IF(juveniles!K34&gt;0,juveniles!K34,"")</f>
        <v>3.3411641868963713</v>
      </c>
      <c r="AG6" s="118">
        <f>IF(juveniles!K37&gt;0,juveniles!K37,"")</f>
        <v>39.676324719394415</v>
      </c>
      <c r="AH6" s="118">
        <f>IF(juveniles!K38&gt;0,juveniles!K38,"")</f>
        <v>5.8209344818585222</v>
      </c>
    </row>
    <row r="7" spans="1:34" ht="14">
      <c r="A7" s="63" t="str">
        <f>'juveniles_stats (μm)'!A$2</f>
        <v>Genus species</v>
      </c>
      <c r="B7" s="78" t="str">
        <f>'juveniles_stats (μm)'!B$2</f>
        <v>Country.sample</v>
      </c>
      <c r="C7" s="101">
        <f>juveniles!L1</f>
        <v>5</v>
      </c>
      <c r="D7" s="103">
        <f>IF(juveniles!M3&gt;0,juveniles!M3,"")</f>
        <v>546.00737100737092</v>
      </c>
      <c r="E7" s="118">
        <f>IF(juveniles!M6&gt;0,juveniles!M6,"")</f>
        <v>34.490171990171994</v>
      </c>
      <c r="F7" s="118">
        <f>IF(juveniles!M7&gt;0,juveniles!M7,"")</f>
        <v>17.81326781326781</v>
      </c>
      <c r="G7" s="118">
        <f>IF(juveniles!M8&gt;0,juveniles!M8,"")</f>
        <v>37.285012285012286</v>
      </c>
      <c r="H7" s="118">
        <f>IF(juveniles!M9&gt;0,juveniles!M9,"")</f>
        <v>15.571253071253071</v>
      </c>
      <c r="I7" s="118">
        <f>IF(juveniles!M10&gt;0,juveniles!M10,"")</f>
        <v>96.345208845208845</v>
      </c>
      <c r="J7" s="119" t="str">
        <f>IF(juveniles!M14&gt;0,juveniles!M14,"")</f>
        <v/>
      </c>
      <c r="K7" s="118" t="e">
        <f>IF(juveniles!#REF!&gt;0,juveniles!#REF!,"")</f>
        <v>#REF!</v>
      </c>
      <c r="L7" s="118" t="e">
        <f>IF(juveniles!#REF!&gt;0,juveniles!#REF!,"")</f>
        <v>#REF!</v>
      </c>
      <c r="M7" s="118">
        <f>IF(juveniles!M15&gt;0,juveniles!M15,"")</f>
        <v>103.93120393120394</v>
      </c>
      <c r="N7" s="118" t="e">
        <f>IF(juveniles!#REF!&gt;0,juveniles!#REF!,"")</f>
        <v>#REF!</v>
      </c>
      <c r="O7" s="118">
        <f>IF(juveniles!M16&gt;0,juveniles!M16,"")</f>
        <v>46.498771498771497</v>
      </c>
      <c r="P7" s="118">
        <f>IF(juveniles!M17&gt;0,juveniles!M17,"")</f>
        <v>76.25921375921375</v>
      </c>
      <c r="Q7" s="118" t="e">
        <f>IF(juveniles!#REF!&gt;0,juveniles!#REF!,"")</f>
        <v>#REF!</v>
      </c>
      <c r="R7" s="118">
        <f>IF(juveniles!M18&gt;0,juveniles!M18,"")</f>
        <v>35.227272727272727</v>
      </c>
      <c r="S7" s="118">
        <f>IF(juveniles!M19&gt;0,juveniles!M19,"")</f>
        <v>121.25307125307123</v>
      </c>
      <c r="T7" s="118" t="e">
        <f>IF(juveniles!#REF!&gt;0,juveniles!#REF!,"")</f>
        <v>#REF!</v>
      </c>
      <c r="U7" s="118" t="e">
        <f>IF(juveniles!#REF!&gt;0,juveniles!#REF!,"")</f>
        <v>#REF!</v>
      </c>
      <c r="V7" s="118">
        <f>IF(juveniles!M20&gt;0,juveniles!M20,"")</f>
        <v>8.9373464373464362</v>
      </c>
      <c r="W7" s="118" t="e">
        <f>IF(juveniles!#REF!&gt;0,juveniles!#REF!,"")</f>
        <v>#REF!</v>
      </c>
      <c r="X7" s="118" t="e">
        <f>IF(juveniles!#REF!&gt;0,juveniles!#REF!,"")</f>
        <v>#REF!</v>
      </c>
      <c r="Y7" s="118">
        <f>IF(juveniles!M21&gt;0,juveniles!M21,"")</f>
        <v>9.7972972972972965</v>
      </c>
      <c r="Z7" s="118" t="str">
        <f>IF(juveniles!M23&gt;0,juveniles!M23,"")</f>
        <v/>
      </c>
      <c r="AA7" s="118">
        <f>IF(juveniles!M25&gt;0,juveniles!M25,"")</f>
        <v>27.457002457002456</v>
      </c>
      <c r="AB7" s="118" t="str">
        <f>IF(juveniles!M26&gt;0,juveniles!M26,"")</f>
        <v/>
      </c>
      <c r="AC7" s="118">
        <f>IF(juveniles!M29&gt;0,juveniles!M29,"")</f>
        <v>28.685503685503683</v>
      </c>
      <c r="AD7" s="118" t="str">
        <f>IF(juveniles!M30&gt;0,juveniles!M30,"")</f>
        <v/>
      </c>
      <c r="AE7" s="118">
        <f>IF(juveniles!M33&gt;0,juveniles!M33,"")</f>
        <v>30.313267813267807</v>
      </c>
      <c r="AF7" s="118">
        <f>IF(juveniles!M34&gt;0,juveniles!M34,"")</f>
        <v>6.8181818181818175</v>
      </c>
      <c r="AG7" s="118">
        <f>IF(juveniles!M37&gt;0,juveniles!M37,"")</f>
        <v>29.269041769041763</v>
      </c>
      <c r="AH7" s="118">
        <f>IF(juveniles!M38&gt;0,juveniles!M38,"")</f>
        <v>5.9889434889434883</v>
      </c>
    </row>
    <row r="8" spans="1:34" ht="14">
      <c r="A8" s="63" t="str">
        <f>'juveniles_stats (μm)'!A$2</f>
        <v>Genus species</v>
      </c>
      <c r="B8" s="78" t="str">
        <f>'juveniles_stats (μm)'!B$2</f>
        <v>Country.sample</v>
      </c>
      <c r="C8" s="101">
        <f>juveniles!N1</f>
        <v>6</v>
      </c>
      <c r="D8" s="103">
        <f>IF(juveniles!O3&gt;0,juveniles!O3,"")</f>
        <v>521.57926461723935</v>
      </c>
      <c r="E8" s="118">
        <f>IF(juveniles!O6&gt;0,juveniles!O6,"")</f>
        <v>39.963833634719705</v>
      </c>
      <c r="F8" s="118">
        <f>IF(juveniles!O7&gt;0,juveniles!O7,"")</f>
        <v>17.23930078360458</v>
      </c>
      <c r="G8" s="118">
        <f>IF(juveniles!O8&gt;0,juveniles!O8,"")</f>
        <v>44.002411091018686</v>
      </c>
      <c r="H8" s="118">
        <f>IF(juveniles!O9&gt;0,juveniles!O9,"")</f>
        <v>12.055455093429778</v>
      </c>
      <c r="I8" s="118">
        <f>IF(juveniles!O10&gt;0,juveniles!O10,"")</f>
        <v>95.780590717299589</v>
      </c>
      <c r="J8" s="119" t="str">
        <f>IF(juveniles!O14&gt;0,juveniles!O14,"")</f>
        <v/>
      </c>
      <c r="K8" s="118" t="e">
        <f>IF(juveniles!#REF!&gt;0,juveniles!#REF!,"")</f>
        <v>#REF!</v>
      </c>
      <c r="L8" s="118" t="e">
        <f>IF(juveniles!#REF!&gt;0,juveniles!#REF!,"")</f>
        <v>#REF!</v>
      </c>
      <c r="M8" s="118">
        <f>IF(juveniles!O15&gt;0,juveniles!O15,"")</f>
        <v>134.53887884267633</v>
      </c>
      <c r="N8" s="118" t="e">
        <f>IF(juveniles!#REF!&gt;0,juveniles!#REF!,"")</f>
        <v>#REF!</v>
      </c>
      <c r="O8" s="118">
        <f>IF(juveniles!O16&gt;0,juveniles!O16,"")</f>
        <v>51.808318264014474</v>
      </c>
      <c r="P8" s="118">
        <f>IF(juveniles!O17&gt;0,juveniles!O17,"")</f>
        <v>65.31042796865583</v>
      </c>
      <c r="Q8" s="118" t="e">
        <f>IF(juveniles!#REF!&gt;0,juveniles!#REF!,"")</f>
        <v>#REF!</v>
      </c>
      <c r="R8" s="118">
        <f>IF(juveniles!O18&gt;0,juveniles!O18,"")</f>
        <v>41.048824593128394</v>
      </c>
      <c r="S8" s="118">
        <f>IF(juveniles!O19&gt;0,juveniles!O19,"")</f>
        <v>144.93670886075952</v>
      </c>
      <c r="T8" s="118" t="e">
        <f>IF(juveniles!#REF!&gt;0,juveniles!#REF!,"")</f>
        <v>#REF!</v>
      </c>
      <c r="U8" s="118" t="e">
        <f>IF(juveniles!#REF!&gt;0,juveniles!#REF!,"")</f>
        <v>#REF!</v>
      </c>
      <c r="V8" s="118">
        <f>IF(juveniles!O20&gt;0,juveniles!O20,"")</f>
        <v>10.066305003013863</v>
      </c>
      <c r="W8" s="118" t="e">
        <f>IF(juveniles!#REF!&gt;0,juveniles!#REF!,"")</f>
        <v>#REF!</v>
      </c>
      <c r="X8" s="118" t="e">
        <f>IF(juveniles!#REF!&gt;0,juveniles!#REF!,"")</f>
        <v>#REF!</v>
      </c>
      <c r="Y8" s="118">
        <f>IF(juveniles!O21&gt;0,juveniles!O21,"")</f>
        <v>10.940325497287523</v>
      </c>
      <c r="Z8" s="118" t="str">
        <f>IF(juveniles!O23&gt;0,juveniles!O23,"")</f>
        <v/>
      </c>
      <c r="AA8" s="118">
        <f>IF(juveniles!O25&gt;0,juveniles!O25,"")</f>
        <v>29.566003616636532</v>
      </c>
      <c r="AB8" s="118" t="str">
        <f>IF(juveniles!O26&gt;0,juveniles!O26,"")</f>
        <v/>
      </c>
      <c r="AC8" s="118">
        <f>IF(juveniles!O29&gt;0,juveniles!O29,"")</f>
        <v>27.15491259795057</v>
      </c>
      <c r="AD8" s="118">
        <f>IF(juveniles!O30&gt;0,juveniles!O30,"")</f>
        <v>5.0632911392405067</v>
      </c>
      <c r="AE8" s="118">
        <f>IF(juveniles!O33&gt;0,juveniles!O33,"")</f>
        <v>28.872814948764315</v>
      </c>
      <c r="AF8" s="118">
        <f>IF(juveniles!O34&gt;0,juveniles!O34,"")</f>
        <v>5.9674502712477393</v>
      </c>
      <c r="AG8" s="118">
        <f>IF(juveniles!O37&gt;0,juveniles!O37,"")</f>
        <v>30.259192284508739</v>
      </c>
      <c r="AH8" s="118">
        <f>IF(juveniles!O38&gt;0,juveniles!O38,"")</f>
        <v>5.8770343580470161</v>
      </c>
    </row>
    <row r="9" spans="1:34" ht="14">
      <c r="A9" s="63" t="str">
        <f>'juveniles_stats (μm)'!A$2</f>
        <v>Genus species</v>
      </c>
      <c r="B9" s="78" t="str">
        <f>'juveniles_stats (μm)'!B$2</f>
        <v>Country.sample</v>
      </c>
      <c r="C9" s="101">
        <f>juveniles!P1</f>
        <v>7</v>
      </c>
      <c r="D9" s="103">
        <f>IF(juveniles!Q3&gt;0,juveniles!Q3,"")</f>
        <v>497.44179361885602</v>
      </c>
      <c r="E9" s="118">
        <f>IF(juveniles!Q6&gt;0,juveniles!Q6,"")</f>
        <v>39.580339177924692</v>
      </c>
      <c r="F9" s="118">
        <f>IF(juveniles!Q7&gt;0,juveniles!Q7,"")</f>
        <v>15.895372233400403</v>
      </c>
      <c r="G9" s="118">
        <f>IF(juveniles!Q8&gt;0,juveniles!Q8,"")</f>
        <v>41.966082207530896</v>
      </c>
      <c r="H9" s="118">
        <f>IF(juveniles!Q9&gt;0,juveniles!Q9,"")</f>
        <v>15.521701638401842</v>
      </c>
      <c r="I9" s="118">
        <f>IF(juveniles!Q10&gt;0,juveniles!Q10,"")</f>
        <v>109.48548433457891</v>
      </c>
      <c r="J9" s="119" t="str">
        <f>IF(juveniles!Q14&gt;0,juveniles!Q14,"")</f>
        <v/>
      </c>
      <c r="K9" s="118" t="e">
        <f>IF(juveniles!#REF!&gt;0,juveniles!#REF!,"")</f>
        <v>#REF!</v>
      </c>
      <c r="L9" s="118" t="e">
        <f>IF(juveniles!#REF!&gt;0,juveniles!#REF!,"")</f>
        <v>#REF!</v>
      </c>
      <c r="M9" s="118">
        <f>IF(juveniles!Q15&gt;0,juveniles!Q15,"")</f>
        <v>91.031905720034501</v>
      </c>
      <c r="N9" s="118" t="e">
        <f>IF(juveniles!#REF!&gt;0,juveniles!#REF!,"")</f>
        <v>#REF!</v>
      </c>
      <c r="O9" s="118">
        <f>IF(juveniles!Q16&gt;0,juveniles!Q16,"")</f>
        <v>37.539522851394082</v>
      </c>
      <c r="P9" s="118">
        <f>IF(juveniles!Q17&gt;0,juveniles!Q17,"")</f>
        <v>53.693590112101177</v>
      </c>
      <c r="Q9" s="118" t="e">
        <f>IF(juveniles!#REF!&gt;0,juveniles!#REF!,"")</f>
        <v>#REF!</v>
      </c>
      <c r="R9" s="118">
        <f>IF(juveniles!Q18&gt;0,juveniles!Q18,"")</f>
        <v>27.594136246047711</v>
      </c>
      <c r="S9" s="118">
        <f>IF(juveniles!Q19&gt;0,juveniles!Q19,"")</f>
        <v>106.15119287151479</v>
      </c>
      <c r="T9" s="118" t="e">
        <f>IF(juveniles!#REF!&gt;0,juveniles!#REF!,"")</f>
        <v>#REF!</v>
      </c>
      <c r="U9" s="118" t="e">
        <f>IF(juveniles!#REF!&gt;0,juveniles!#REF!,"")</f>
        <v>#REF!</v>
      </c>
      <c r="V9" s="118">
        <f>IF(juveniles!Q20&gt;0,juveniles!Q20,"")</f>
        <v>9.7441793618855996</v>
      </c>
      <c r="W9" s="118" t="e">
        <f>IF(juveniles!#REF!&gt;0,juveniles!#REF!,"")</f>
        <v>#REF!</v>
      </c>
      <c r="X9" s="118" t="e">
        <f>IF(juveniles!#REF!&gt;0,juveniles!#REF!,"")</f>
        <v>#REF!</v>
      </c>
      <c r="Y9" s="118">
        <f>IF(juveniles!Q21&gt;0,juveniles!Q21,"")</f>
        <v>8.9680942799655075</v>
      </c>
      <c r="Z9" s="118">
        <f>IF(juveniles!Q23&gt;0,juveniles!Q23,"")</f>
        <v>25.725783271054897</v>
      </c>
      <c r="AA9" s="118">
        <f>IF(juveniles!Q25&gt;0,juveniles!Q25,"")</f>
        <v>25.926990514515662</v>
      </c>
      <c r="AB9" s="118">
        <f>IF(juveniles!Q26&gt;0,juveniles!Q26,"")</f>
        <v>5.1451566542109806</v>
      </c>
      <c r="AC9" s="118">
        <f>IF(juveniles!Q29&gt;0,juveniles!Q29,"")</f>
        <v>27.306697326818053</v>
      </c>
      <c r="AD9" s="118">
        <f>IF(juveniles!Q30&gt;0,juveniles!Q30,"")</f>
        <v>5.3751077895947112</v>
      </c>
      <c r="AE9" s="118">
        <f>IF(juveniles!Q33&gt;0,juveniles!Q33,"")</f>
        <v>24.202356999137685</v>
      </c>
      <c r="AF9" s="118" t="str">
        <f>IF(juveniles!Q34&gt;0,juveniles!Q34,"")</f>
        <v/>
      </c>
      <c r="AG9" s="118">
        <f>IF(juveniles!Q37&gt;0,juveniles!Q37,"")</f>
        <v>30.468525438344351</v>
      </c>
      <c r="AH9" s="118">
        <f>IF(juveniles!Q38&gt;0,juveniles!Q38,"")</f>
        <v>5.4613394653636096</v>
      </c>
    </row>
    <row r="10" spans="1:34" ht="14">
      <c r="A10" s="63" t="str">
        <f>'juveniles_stats (μm)'!A$2</f>
        <v>Genus species</v>
      </c>
      <c r="B10" s="78" t="str">
        <f>'juveniles_stats (μm)'!B$2</f>
        <v>Country.sample</v>
      </c>
      <c r="C10" s="101">
        <f>juveniles!R1</f>
        <v>8</v>
      </c>
      <c r="D10" s="103">
        <f>IF(juveniles!S3&gt;0,juveniles!S3,"")</f>
        <v>529.89323843416366</v>
      </c>
      <c r="E10" s="118">
        <f>IF(juveniles!S6&gt;0,juveniles!S6,"")</f>
        <v>44.687341128622258</v>
      </c>
      <c r="F10" s="118">
        <f>IF(juveniles!S7&gt;0,juveniles!S7,"")</f>
        <v>20.005083884087441</v>
      </c>
      <c r="G10" s="118">
        <f>IF(juveniles!S8&gt;0,juveniles!S8,"")</f>
        <v>50.127097102186056</v>
      </c>
      <c r="H10" s="118">
        <f>IF(juveniles!S9&gt;0,juveniles!S9,"")</f>
        <v>15.251652262328419</v>
      </c>
      <c r="I10" s="118">
        <f>IF(juveniles!S10&gt;0,juveniles!S10,"")</f>
        <v>87.264870360955754</v>
      </c>
      <c r="J10" s="119">
        <f>IF(juveniles!S14&gt;0,juveniles!S14,"")</f>
        <v>61.896288764616173</v>
      </c>
      <c r="K10" s="118" t="e">
        <f>IF(juveniles!#REF!&gt;0,juveniles!#REF!,"")</f>
        <v>#REF!</v>
      </c>
      <c r="L10" s="118" t="e">
        <f>IF(juveniles!#REF!&gt;0,juveniles!#REF!,"")</f>
        <v>#REF!</v>
      </c>
      <c r="M10" s="118">
        <f>IF(juveniles!S15&gt;0,juveniles!S15,"")</f>
        <v>142.39959328927301</v>
      </c>
      <c r="N10" s="118" t="e">
        <f>IF(juveniles!#REF!&gt;0,juveniles!#REF!,"")</f>
        <v>#REF!</v>
      </c>
      <c r="O10" s="118">
        <f>IF(juveniles!S16&gt;0,juveniles!S16,"")</f>
        <v>45.271987798678182</v>
      </c>
      <c r="P10" s="118">
        <f>IF(juveniles!S17&gt;0,juveniles!S17,"")</f>
        <v>92.119979664463642</v>
      </c>
      <c r="Q10" s="118" t="e">
        <f>IF(juveniles!#REF!&gt;0,juveniles!#REF!,"")</f>
        <v>#REF!</v>
      </c>
      <c r="R10" s="118">
        <f>IF(juveniles!S18&gt;0,juveniles!S18,"")</f>
        <v>34.672089476359936</v>
      </c>
      <c r="S10" s="118">
        <f>IF(juveniles!S19&gt;0,juveniles!S19,"")</f>
        <v>146.46670055922723</v>
      </c>
      <c r="T10" s="118" t="e">
        <f>IF(juveniles!#REF!&gt;0,juveniles!#REF!,"")</f>
        <v>#REF!</v>
      </c>
      <c r="U10" s="118" t="e">
        <f>IF(juveniles!#REF!&gt;0,juveniles!#REF!,"")</f>
        <v>#REF!</v>
      </c>
      <c r="V10" s="118">
        <f>IF(juveniles!S20&gt;0,juveniles!S20,"")</f>
        <v>8.8967971530249095</v>
      </c>
      <c r="W10" s="118" t="e">
        <f>IF(juveniles!#REF!&gt;0,juveniles!#REF!,"")</f>
        <v>#REF!</v>
      </c>
      <c r="X10" s="118" t="e">
        <f>IF(juveniles!#REF!&gt;0,juveniles!#REF!,"")</f>
        <v>#REF!</v>
      </c>
      <c r="Y10" s="118">
        <f>IF(juveniles!S21&gt;0,juveniles!S21,"")</f>
        <v>8.1596339603457047</v>
      </c>
      <c r="Z10" s="118">
        <f>IF(juveniles!S23&gt;0,juveniles!S23,"")</f>
        <v>31.647178444331463</v>
      </c>
      <c r="AA10" s="118">
        <f>IF(juveniles!S25&gt;0,juveniles!S25,"")</f>
        <v>30.47788510421962</v>
      </c>
      <c r="AB10" s="118" t="str">
        <f>IF(juveniles!S26&gt;0,juveniles!S26,"")</f>
        <v/>
      </c>
      <c r="AC10" s="118">
        <f>IF(juveniles!S29&gt;0,juveniles!S29,"")</f>
        <v>26.588713777325879</v>
      </c>
      <c r="AD10" s="118" t="str">
        <f>IF(juveniles!S30&gt;0,juveniles!S30,"")</f>
        <v/>
      </c>
      <c r="AE10" s="118">
        <f>IF(juveniles!S33&gt;0,juveniles!S33,"")</f>
        <v>28.647686832740209</v>
      </c>
      <c r="AF10" s="118" t="str">
        <f>IF(juveniles!S34&gt;0,juveniles!S34,"")</f>
        <v/>
      </c>
      <c r="AG10" s="118">
        <f>IF(juveniles!S37&gt;0,juveniles!S37,"")</f>
        <v>36.248093543467206</v>
      </c>
      <c r="AH10" s="118" t="str">
        <f>IF(juveniles!S38&gt;0,juveniles!S38,"")</f>
        <v/>
      </c>
    </row>
    <row r="11" spans="1:34" ht="14">
      <c r="A11" s="63" t="str">
        <f>'juveniles_stats (μm)'!A$2</f>
        <v>Genus species</v>
      </c>
      <c r="B11" s="78" t="str">
        <f>'juveniles_stats (μm)'!B$2</f>
        <v>Country.sample</v>
      </c>
      <c r="C11" s="101">
        <f>juveniles!T1</f>
        <v>9</v>
      </c>
      <c r="D11" s="103">
        <f>IF(juveniles!U3&gt;0,juveniles!U3,"")</f>
        <v>470.7394646170157</v>
      </c>
      <c r="E11" s="118">
        <f>IF(juveniles!U6&gt;0,juveniles!U6,"")</f>
        <v>44.04982772329712</v>
      </c>
      <c r="F11" s="118">
        <f>IF(juveniles!U7&gt;0,juveniles!U7,"")</f>
        <v>19.135966074741585</v>
      </c>
      <c r="G11" s="118">
        <f>IF(juveniles!U8&gt;0,juveniles!U8,"")</f>
        <v>49.430161675059637</v>
      </c>
      <c r="H11" s="118">
        <f>IF(juveniles!U9&gt;0,juveniles!U9,"")</f>
        <v>16.087993639014051</v>
      </c>
      <c r="I11" s="118">
        <f>IF(juveniles!U10&gt;0,juveniles!U10,"")</f>
        <v>117.6252319109462</v>
      </c>
      <c r="J11" s="119" t="str">
        <f>IF(juveniles!U14&gt;0,juveniles!U14,"")</f>
        <v/>
      </c>
      <c r="K11" s="118" t="e">
        <f>IF(juveniles!#REF!&gt;0,juveniles!#REF!,"")</f>
        <v>#REF!</v>
      </c>
      <c r="L11" s="118" t="e">
        <f>IF(juveniles!#REF!&gt;0,juveniles!#REF!,"")</f>
        <v>#REF!</v>
      </c>
      <c r="M11" s="118">
        <f>IF(juveniles!U15&gt;0,juveniles!U15,"")</f>
        <v>137.87437052743178</v>
      </c>
      <c r="N11" s="118" t="e">
        <f>IF(juveniles!#REF!&gt;0,juveniles!#REF!,"")</f>
        <v>#REF!</v>
      </c>
      <c r="O11" s="118">
        <f>IF(juveniles!U16&gt;0,juveniles!U16,"")</f>
        <v>42.300556586270879</v>
      </c>
      <c r="P11" s="118">
        <f>IF(juveniles!U17&gt;0,juveniles!U17,"")</f>
        <v>93.824542804134651</v>
      </c>
      <c r="Q11" s="118" t="e">
        <f>IF(juveniles!#REF!&gt;0,juveniles!#REF!,"")</f>
        <v>#REF!</v>
      </c>
      <c r="R11" s="118">
        <f>IF(juveniles!U18&gt;0,juveniles!U18,"")</f>
        <v>36.549165120593692</v>
      </c>
      <c r="S11" s="118">
        <f>IF(juveniles!U19&gt;0,juveniles!U19,"")</f>
        <v>148.74105486350385</v>
      </c>
      <c r="T11" s="118" t="e">
        <f>IF(juveniles!#REF!&gt;0,juveniles!#REF!,"")</f>
        <v>#REF!</v>
      </c>
      <c r="U11" s="118" t="e">
        <f>IF(juveniles!#REF!&gt;0,juveniles!#REF!,"")</f>
        <v>#REF!</v>
      </c>
      <c r="V11" s="118" t="str">
        <f>IF(juveniles!U20&gt;0,juveniles!U20,"")</f>
        <v/>
      </c>
      <c r="W11" s="118" t="e">
        <f>IF(juveniles!#REF!&gt;0,juveniles!#REF!,"")</f>
        <v>#REF!</v>
      </c>
      <c r="X11" s="118" t="e">
        <f>IF(juveniles!#REF!&gt;0,juveniles!#REF!,"")</f>
        <v>#REF!</v>
      </c>
      <c r="Y11" s="118">
        <f>IF(juveniles!U21&gt;0,juveniles!U21,"")</f>
        <v>8.3487940630797777</v>
      </c>
      <c r="Z11" s="118">
        <f>IF(juveniles!U23&gt;0,juveniles!U23,"")</f>
        <v>33.209647495361786</v>
      </c>
      <c r="AA11" s="118">
        <f>IF(juveniles!U25&gt;0,juveniles!U25,"")</f>
        <v>31.036310628147369</v>
      </c>
      <c r="AB11" s="118" t="str">
        <f>IF(juveniles!U26&gt;0,juveniles!U26,"")</f>
        <v/>
      </c>
      <c r="AC11" s="118">
        <f>IF(juveniles!U29&gt;0,juveniles!U29,"")</f>
        <v>26.292075271667109</v>
      </c>
      <c r="AD11" s="118" t="str">
        <f>IF(juveniles!U30&gt;0,juveniles!U30,"")</f>
        <v/>
      </c>
      <c r="AE11" s="118">
        <f>IF(juveniles!U33&gt;0,juveniles!U33,"")</f>
        <v>32.016962629207526</v>
      </c>
      <c r="AF11" s="118" t="str">
        <f>IF(juveniles!U34&gt;0,juveniles!U34,"")</f>
        <v/>
      </c>
      <c r="AG11" s="118">
        <f>IF(juveniles!U37&gt;0,juveniles!U37,"")</f>
        <v>30.903790087463562</v>
      </c>
      <c r="AH11" s="118" t="str">
        <f>IF(juveniles!U38&gt;0,juveniles!U38,"")</f>
        <v/>
      </c>
    </row>
    <row r="12" spans="1:34" ht="14">
      <c r="A12" s="63" t="str">
        <f>'juveniles_stats (μm)'!A$2</f>
        <v>Genus species</v>
      </c>
      <c r="B12" s="78" t="str">
        <f>'juveniles_stats (μm)'!B$2</f>
        <v>Country.sample</v>
      </c>
      <c r="C12" s="101">
        <f>juveniles!V1</f>
        <v>10</v>
      </c>
      <c r="D12" s="103">
        <f>IF(juveniles!W3&gt;0,juveniles!W3,"")</f>
        <v>473.35221421215232</v>
      </c>
      <c r="E12" s="118">
        <f>IF(juveniles!W6&gt;0,juveniles!W6,"")</f>
        <v>43.537590113285269</v>
      </c>
      <c r="F12" s="118">
        <f>IF(juveniles!W7&gt;0,juveniles!W7,"")</f>
        <v>18.89804325437693</v>
      </c>
      <c r="G12" s="118">
        <f>IF(juveniles!W8&gt;0,juveniles!W8,"")</f>
        <v>50.849639546858903</v>
      </c>
      <c r="H12" s="118">
        <f>IF(juveniles!W9&gt;0,juveniles!W9,"")</f>
        <v>16.683831101956745</v>
      </c>
      <c r="I12" s="118">
        <f>IF(juveniles!W10&gt;0,juveniles!W10,"")</f>
        <v>113.61997940267766</v>
      </c>
      <c r="J12" s="119">
        <f>IF(juveniles!W14&gt;0,juveniles!W14,"")</f>
        <v>61.791967044284235</v>
      </c>
      <c r="K12" s="118" t="e">
        <f>IF(juveniles!#REF!&gt;0,juveniles!#REF!,"")</f>
        <v>#REF!</v>
      </c>
      <c r="L12" s="118" t="e">
        <f>IF(juveniles!#REF!&gt;0,juveniles!#REF!,"")</f>
        <v>#REF!</v>
      </c>
      <c r="M12" s="118">
        <f>IF(juveniles!W15&gt;0,juveniles!W15,"")</f>
        <v>152.832131822863</v>
      </c>
      <c r="N12" s="118" t="e">
        <f>IF(juveniles!#REF!&gt;0,juveniles!#REF!,"")</f>
        <v>#REF!</v>
      </c>
      <c r="O12" s="118">
        <f>IF(juveniles!W16&gt;0,juveniles!W16,"")</f>
        <v>46.446961894953645</v>
      </c>
      <c r="P12" s="118">
        <f>IF(juveniles!W17&gt;0,juveniles!W17,"")</f>
        <v>155.56127703398556</v>
      </c>
      <c r="Q12" s="118" t="e">
        <f>IF(juveniles!#REF!&gt;0,juveniles!#REF!,"")</f>
        <v>#REF!</v>
      </c>
      <c r="R12" s="118">
        <f>IF(juveniles!W18&gt;0,juveniles!W18,"")</f>
        <v>40.39649845520082</v>
      </c>
      <c r="S12" s="118">
        <f>IF(juveniles!W19&gt;0,juveniles!W19,"")</f>
        <v>152.78063851699278</v>
      </c>
      <c r="T12" s="118" t="e">
        <f>IF(juveniles!#REF!&gt;0,juveniles!#REF!,"")</f>
        <v>#REF!</v>
      </c>
      <c r="U12" s="118" t="e">
        <f>IF(juveniles!#REF!&gt;0,juveniles!#REF!,"")</f>
        <v>#REF!</v>
      </c>
      <c r="V12" s="118">
        <f>IF(juveniles!W20&gt;0,juveniles!W20,"")</f>
        <v>9.0370751802265694</v>
      </c>
      <c r="W12" s="118" t="e">
        <f>IF(juveniles!#REF!&gt;0,juveniles!#REF!,"")</f>
        <v>#REF!</v>
      </c>
      <c r="X12" s="118" t="e">
        <f>IF(juveniles!#REF!&gt;0,juveniles!#REF!,"")</f>
        <v>#REF!</v>
      </c>
      <c r="Y12" s="118">
        <f>IF(juveniles!W21&gt;0,juveniles!W21,"")</f>
        <v>9.8352214212152411</v>
      </c>
      <c r="Z12" s="118">
        <f>IF(juveniles!W23&gt;0,juveniles!W23,"")</f>
        <v>31.539649845520078</v>
      </c>
      <c r="AA12" s="118">
        <f>IF(juveniles!W25&gt;0,juveniles!W25,"")</f>
        <v>32.003089598352204</v>
      </c>
      <c r="AB12" s="118">
        <f>IF(juveniles!W26&gt;0,juveniles!W26,"")</f>
        <v>5.4582904222451081</v>
      </c>
      <c r="AC12" s="118">
        <f>IF(juveniles!W29&gt;0,juveniles!W29,"")</f>
        <v>32.904222451081353</v>
      </c>
      <c r="AD12" s="118">
        <f>IF(juveniles!W30&gt;0,juveniles!W30,"")</f>
        <v>6.7971163748712664</v>
      </c>
      <c r="AE12" s="118">
        <f>IF(juveniles!W33&gt;0,juveniles!W33,"")</f>
        <v>32.183316168898038</v>
      </c>
      <c r="AF12" s="118">
        <f>IF(juveniles!W34&gt;0,juveniles!W34,"")</f>
        <v>6.1019567456230686</v>
      </c>
      <c r="AG12" s="118">
        <f>IF(juveniles!W37&gt;0,juveniles!W37,"")</f>
        <v>36.637487126673527</v>
      </c>
      <c r="AH12" s="118" t="str">
        <f>IF(juveniles!W38&gt;0,juveniles!W38,"")</f>
        <v/>
      </c>
    </row>
    <row r="13" spans="1:34" ht="14">
      <c r="A13" s="63" t="str">
        <f>'juveniles_stats (μm)'!A$2</f>
        <v>Genus species</v>
      </c>
      <c r="B13" s="78" t="str">
        <f>'juveniles_stats (μm)'!B$2</f>
        <v>Country.sample</v>
      </c>
      <c r="C13" s="101">
        <f>juveniles!X1</f>
        <v>11</v>
      </c>
      <c r="D13" s="103">
        <f>IF(juveniles!Y3&gt;0,juveniles!Y3,"")</f>
        <v>476.01706970128026</v>
      </c>
      <c r="E13" s="118">
        <f>IF(juveniles!Y6&gt;0,juveniles!Y6,"")</f>
        <v>30.810810810810814</v>
      </c>
      <c r="F13" s="118">
        <f>IF(juveniles!Y7&gt;0,juveniles!Y7,"")</f>
        <v>15.874822190611665</v>
      </c>
      <c r="G13" s="118">
        <f>IF(juveniles!Y8&gt;0,juveniles!Y8,"")</f>
        <v>38.776671408250358</v>
      </c>
      <c r="H13" s="118">
        <f>IF(juveniles!Y9&gt;0,juveniles!Y9,"")</f>
        <v>13.769559032716927</v>
      </c>
      <c r="I13" s="118">
        <f>IF(juveniles!Y10&gt;0,juveniles!Y10,"")</f>
        <v>88.677098150782371</v>
      </c>
      <c r="J13" s="119">
        <f>IF(juveniles!Y14&gt;0,juveniles!Y14,"")</f>
        <v>50.042674253200573</v>
      </c>
      <c r="K13" s="118" t="e">
        <f>IF(juveniles!#REF!&gt;0,juveniles!#REF!,"")</f>
        <v>#REF!</v>
      </c>
      <c r="L13" s="118" t="e">
        <f>IF(juveniles!#REF!&gt;0,juveniles!#REF!,"")</f>
        <v>#REF!</v>
      </c>
      <c r="M13" s="118">
        <f>IF(juveniles!Y15&gt;0,juveniles!Y15,"")</f>
        <v>103.72688477951637</v>
      </c>
      <c r="N13" s="118" t="e">
        <f>IF(juveniles!#REF!&gt;0,juveniles!#REF!,"")</f>
        <v>#REF!</v>
      </c>
      <c r="O13" s="118">
        <f>IF(juveniles!Y16&gt;0,juveniles!Y16,"")</f>
        <v>42.304409672830722</v>
      </c>
      <c r="P13" s="118">
        <f>IF(juveniles!Y17&gt;0,juveniles!Y17,"")</f>
        <v>66.287339971550509</v>
      </c>
      <c r="Q13" s="118" t="e">
        <f>IF(juveniles!#REF!&gt;0,juveniles!#REF!,"")</f>
        <v>#REF!</v>
      </c>
      <c r="R13" s="118">
        <f>IF(juveniles!Y18&gt;0,juveniles!Y18,"")</f>
        <v>40.170697012802279</v>
      </c>
      <c r="S13" s="118">
        <f>IF(juveniles!Y19&gt;0,juveniles!Y19,"")</f>
        <v>118.71977240398293</v>
      </c>
      <c r="T13" s="118" t="e">
        <f>IF(juveniles!#REF!&gt;0,juveniles!#REF!,"")</f>
        <v>#REF!</v>
      </c>
      <c r="U13" s="118" t="e">
        <f>IF(juveniles!#REF!&gt;0,juveniles!#REF!,"")</f>
        <v>#REF!</v>
      </c>
      <c r="V13" s="118">
        <f>IF(juveniles!Y20&gt;0,juveniles!Y20,"")</f>
        <v>11.123755334281652</v>
      </c>
      <c r="W13" s="118" t="e">
        <f>IF(juveniles!#REF!&gt;0,juveniles!#REF!,"")</f>
        <v>#REF!</v>
      </c>
      <c r="X13" s="118" t="e">
        <f>IF(juveniles!#REF!&gt;0,juveniles!#REF!,"")</f>
        <v>#REF!</v>
      </c>
      <c r="Y13" s="118">
        <f>IF(juveniles!Y21&gt;0,juveniles!Y21,"")</f>
        <v>8.591749644381224</v>
      </c>
      <c r="Z13" s="118">
        <f>IF(juveniles!Y23&gt;0,juveniles!Y23,"")</f>
        <v>24.779516358463731</v>
      </c>
      <c r="AA13" s="118">
        <f>IF(juveniles!Y25&gt;0,juveniles!Y25,"")</f>
        <v>27.709815078236133</v>
      </c>
      <c r="AB13" s="118">
        <f>IF(juveniles!Y26&gt;0,juveniles!Y26,"")</f>
        <v>3.6699857752489335</v>
      </c>
      <c r="AC13" s="118">
        <f>IF(juveniles!Y29&gt;0,juveniles!Y29,"")</f>
        <v>23.669985775248936</v>
      </c>
      <c r="AD13" s="118">
        <f>IF(juveniles!Y30&gt;0,juveniles!Y30,"")</f>
        <v>5.3769559032716927</v>
      </c>
      <c r="AE13" s="118">
        <f>IF(juveniles!Y33&gt;0,juveniles!Y33,"")</f>
        <v>23.584637268847793</v>
      </c>
      <c r="AF13" s="118">
        <f>IF(juveniles!Y34&gt;0,juveniles!Y34,"")</f>
        <v>5.2062588904694174</v>
      </c>
      <c r="AG13" s="118">
        <f>IF(juveniles!Y37&gt;0,juveniles!Y37,"")</f>
        <v>27.937411095305837</v>
      </c>
      <c r="AH13" s="118">
        <f>IF(juveniles!Y38&gt;0,juveniles!Y38,"")</f>
        <v>5.2062588904694174</v>
      </c>
    </row>
    <row r="14" spans="1:34" ht="14">
      <c r="A14" s="63" t="str">
        <f>'juveniles_stats (μm)'!A$2</f>
        <v>Genus species</v>
      </c>
      <c r="B14" s="78" t="str">
        <f>'juveniles_stats (μm)'!B$2</f>
        <v>Country.sample</v>
      </c>
      <c r="C14" s="101">
        <f>juveniles!Z1</f>
        <v>12</v>
      </c>
      <c r="D14" s="103">
        <f>IF(juveniles!AA3&gt;0,juveniles!AA3,"")</f>
        <v>489.57138035774557</v>
      </c>
      <c r="E14" s="118">
        <f>IF(juveniles!AA6&gt;0,juveniles!AA6,"")</f>
        <v>31.11711103611205</v>
      </c>
      <c r="F14" s="118">
        <f>IF(juveniles!AA7&gt;0,juveniles!AA7,"")</f>
        <v>15.761052986837665</v>
      </c>
      <c r="G14" s="118">
        <f>IF(juveniles!AA8&gt;0,juveniles!AA8,"")</f>
        <v>36.179547755653054</v>
      </c>
      <c r="H14" s="118">
        <f>IF(juveniles!AA9&gt;0,juveniles!AA9,"")</f>
        <v>12.116098548768141</v>
      </c>
      <c r="I14" s="118">
        <f>IF(juveniles!AA10&gt;0,juveniles!AA10,"")</f>
        <v>83.867701653729327</v>
      </c>
      <c r="J14" s="119" t="str">
        <f>IF(juveniles!AA14&gt;0,juveniles!AA14,"")</f>
        <v/>
      </c>
      <c r="K14" s="118" t="e">
        <f>IF(juveniles!#REF!&gt;0,juveniles!#REF!,"")</f>
        <v>#REF!</v>
      </c>
      <c r="L14" s="118" t="e">
        <f>IF(juveniles!#REF!&gt;0,juveniles!#REF!,"")</f>
        <v>#REF!</v>
      </c>
      <c r="M14" s="118" t="str">
        <f>IF(juveniles!AA15&gt;0,juveniles!AA15,"")</f>
        <v/>
      </c>
      <c r="N14" s="118" t="e">
        <f>IF(juveniles!#REF!&gt;0,juveniles!#REF!,"")</f>
        <v>#REF!</v>
      </c>
      <c r="O14" s="118">
        <f>IF(juveniles!AA16&gt;0,juveniles!AA16,"")</f>
        <v>37.867026662166722</v>
      </c>
      <c r="P14" s="118" t="str">
        <f>IF(juveniles!AA17&gt;0,juveniles!AA17,"")</f>
        <v/>
      </c>
      <c r="Q14" s="118" t="e">
        <f>IF(juveniles!#REF!&gt;0,juveniles!#REF!,"")</f>
        <v>#REF!</v>
      </c>
      <c r="R14" s="118">
        <f>IF(juveniles!AA18&gt;0,juveniles!AA18,"")</f>
        <v>30.577117786027681</v>
      </c>
      <c r="S14" s="118" t="str">
        <f>IF(juveniles!AA19&gt;0,juveniles!AA19,"")</f>
        <v/>
      </c>
      <c r="T14" s="118" t="e">
        <f>IF(juveniles!#REF!&gt;0,juveniles!#REF!,"")</f>
        <v>#REF!</v>
      </c>
      <c r="U14" s="118" t="e">
        <f>IF(juveniles!#REF!&gt;0,juveniles!#REF!,"")</f>
        <v>#REF!</v>
      </c>
      <c r="V14" s="118" t="str">
        <f>IF(juveniles!AA20&gt;0,juveniles!AA20,"")</f>
        <v/>
      </c>
      <c r="W14" s="118" t="e">
        <f>IF(juveniles!#REF!&gt;0,juveniles!#REF!,"")</f>
        <v>#REF!</v>
      </c>
      <c r="X14" s="118" t="e">
        <f>IF(juveniles!#REF!&gt;0,juveniles!#REF!,"")</f>
        <v>#REF!</v>
      </c>
      <c r="Y14" s="118">
        <f>IF(juveniles!AA21&gt;0,juveniles!AA21,"")</f>
        <v>9.2811339858251785</v>
      </c>
      <c r="Z14" s="118">
        <f>IF(juveniles!AA23&gt;0,juveniles!AA23,"")</f>
        <v>32.872089098886264</v>
      </c>
      <c r="AA14" s="118">
        <f>IF(juveniles!AA25&gt;0,juveniles!AA25,"")</f>
        <v>28.383395207559907</v>
      </c>
      <c r="AB14" s="118">
        <f>IF(juveniles!AA26&gt;0,juveniles!AA26,"")</f>
        <v>5.6024299696253799</v>
      </c>
      <c r="AC14" s="118">
        <f>IF(juveniles!AA29&gt;0,juveniles!AA29,"")</f>
        <v>25.9871751603105</v>
      </c>
      <c r="AD14" s="118">
        <f>IF(juveniles!AA30&gt;0,juveniles!AA30,"")</f>
        <v>5.1636854539318255</v>
      </c>
      <c r="AE14" s="118">
        <f>IF(juveniles!AA33&gt;0,juveniles!AA33,"")</f>
        <v>25.413432332095848</v>
      </c>
      <c r="AF14" s="118">
        <f>IF(juveniles!AA34&gt;0,juveniles!AA34,"")</f>
        <v>5.2986837664529194</v>
      </c>
      <c r="AG14" s="118">
        <f>IF(juveniles!AA37&gt;0,juveniles!AA37,"")</f>
        <v>30.138373270334124</v>
      </c>
      <c r="AH14" s="118">
        <f>IF(juveniles!AA38&gt;0,juveniles!AA38,"")</f>
        <v>6.4124198447519403</v>
      </c>
    </row>
    <row r="15" spans="1:34" ht="14">
      <c r="A15" s="63" t="str">
        <f>'juveniles_stats (μm)'!A$2</f>
        <v>Genus species</v>
      </c>
      <c r="B15" s="78" t="str">
        <f>'juveniles_stats (μm)'!B$2</f>
        <v>Country.sample</v>
      </c>
      <c r="C15" s="101">
        <f>juveniles!AB1</f>
        <v>13</v>
      </c>
      <c r="D15" s="103">
        <f>IF(juveniles!AC3&gt;0,juveniles!AC3,"")</f>
        <v>473.89491242702258</v>
      </c>
      <c r="E15" s="118">
        <f>IF(juveniles!AC6&gt;0,juveniles!AC6,"")</f>
        <v>31.4706700027801</v>
      </c>
      <c r="F15" s="118">
        <f>IF(juveniles!AC7&gt;0,juveniles!AC7,"")</f>
        <v>15.262718932443702</v>
      </c>
      <c r="G15" s="118">
        <f>IF(juveniles!AC8&gt;0,juveniles!AC8,"")</f>
        <v>35.307200444815123</v>
      </c>
      <c r="H15" s="118">
        <f>IF(juveniles!AC9&gt;0,juveniles!AC9,"")</f>
        <v>11.815401723658605</v>
      </c>
      <c r="I15" s="118">
        <f>IF(juveniles!AC10&gt;0,juveniles!AC10,"")</f>
        <v>92.549346677787042</v>
      </c>
      <c r="J15" s="119" t="str">
        <f>IF(juveniles!AC14&gt;0,juveniles!AC14,"")</f>
        <v/>
      </c>
      <c r="K15" s="118" t="e">
        <f>IF(juveniles!#REF!&gt;0,juveniles!#REF!,"")</f>
        <v>#REF!</v>
      </c>
      <c r="L15" s="118" t="e">
        <f>IF(juveniles!#REF!&gt;0,juveniles!#REF!,"")</f>
        <v>#REF!</v>
      </c>
      <c r="M15" s="118">
        <f>IF(juveniles!AC15&gt;0,juveniles!AC15,"")</f>
        <v>96.219071448429247</v>
      </c>
      <c r="N15" s="118" t="e">
        <f>IF(juveniles!#REF!&gt;0,juveniles!#REF!,"")</f>
        <v>#REF!</v>
      </c>
      <c r="O15" s="118">
        <f>IF(juveniles!AC16&gt;0,juveniles!AC16,"")</f>
        <v>48.234639977759244</v>
      </c>
      <c r="P15" s="118">
        <f>IF(juveniles!AC17&gt;0,juveniles!AC17,"")</f>
        <v>64.525993883792054</v>
      </c>
      <c r="Q15" s="118" t="e">
        <f>IF(juveniles!#REF!&gt;0,juveniles!#REF!,"")</f>
        <v>#REF!</v>
      </c>
      <c r="R15" s="118">
        <f>IF(juveniles!AC18&gt;0,juveniles!AC18,"")</f>
        <v>34.111759799833195</v>
      </c>
      <c r="S15" s="118">
        <f>IF(juveniles!AC19&gt;0,juveniles!AC19,"")</f>
        <v>136.891854323047</v>
      </c>
      <c r="T15" s="118" t="e">
        <f>IF(juveniles!#REF!&gt;0,juveniles!#REF!,"")</f>
        <v>#REF!</v>
      </c>
      <c r="U15" s="118" t="e">
        <f>IF(juveniles!#REF!&gt;0,juveniles!#REF!,"")</f>
        <v>#REF!</v>
      </c>
      <c r="V15" s="118" t="str">
        <f>IF(juveniles!AC20&gt;0,juveniles!AC20,"")</f>
        <v/>
      </c>
      <c r="W15" s="118" t="e">
        <f>IF(juveniles!#REF!&gt;0,juveniles!#REF!,"")</f>
        <v>#REF!</v>
      </c>
      <c r="X15" s="118" t="e">
        <f>IF(juveniles!#REF!&gt;0,juveniles!#REF!,"")</f>
        <v>#REF!</v>
      </c>
      <c r="Y15" s="118" t="str">
        <f>IF(juveniles!AC21&gt;0,juveniles!AC21,"")</f>
        <v/>
      </c>
      <c r="Z15" s="118">
        <f>IF(juveniles!AC23&gt;0,juveniles!AC23,"")</f>
        <v>30.108423686405338</v>
      </c>
      <c r="AA15" s="118">
        <f>IF(juveniles!AC25&gt;0,juveniles!AC25,"")</f>
        <v>25.104253544620512</v>
      </c>
      <c r="AB15" s="118" t="str">
        <f>IF(juveniles!AC26&gt;0,juveniles!AC26,"")</f>
        <v/>
      </c>
      <c r="AC15" s="118">
        <f>IF(juveniles!AC29&gt;0,juveniles!AC29,"")</f>
        <v>23.24159021406728</v>
      </c>
      <c r="AD15" s="118" t="str">
        <f>IF(juveniles!AC30&gt;0,juveniles!AC30,"")</f>
        <v/>
      </c>
      <c r="AE15" s="118">
        <f>IF(juveniles!AC33&gt;0,juveniles!AC33,"")</f>
        <v>23.575201556852935</v>
      </c>
      <c r="AF15" s="118" t="str">
        <f>IF(juveniles!AC34&gt;0,juveniles!AC34,"")</f>
        <v/>
      </c>
      <c r="AG15" s="118">
        <f>IF(juveniles!AC37&gt;0,juveniles!AC37,"")</f>
        <v>30.914651098137334</v>
      </c>
      <c r="AH15" s="118" t="str">
        <f>IF(juveniles!AC38&gt;0,juveniles!AC38,"")</f>
        <v/>
      </c>
    </row>
    <row r="16" spans="1:34" ht="14">
      <c r="A16" s="63" t="str">
        <f>'juveniles_stats (μm)'!A$2</f>
        <v>Genus species</v>
      </c>
      <c r="B16" s="78" t="str">
        <f>'juveniles_stats (μm)'!B$2</f>
        <v>Country.sample</v>
      </c>
      <c r="C16" s="101">
        <f>juveniles!AD1</f>
        <v>14</v>
      </c>
      <c r="D16" s="103">
        <f>IF(juveniles!AE3&gt;0,juveniles!AE3,"")</f>
        <v>514.12727752838668</v>
      </c>
      <c r="E16" s="118">
        <f>IF(juveniles!AE6&gt;0,juveniles!AE6,"")</f>
        <v>38.684974914180096</v>
      </c>
      <c r="F16" s="118">
        <f>IF(juveniles!AE7&gt;0,juveniles!AE7,"")</f>
        <v>18.273039345128069</v>
      </c>
      <c r="G16" s="118">
        <f>IF(juveniles!AE8&gt;0,juveniles!AE8,"")</f>
        <v>42.434644837602328</v>
      </c>
      <c r="H16" s="118">
        <f>IF(juveniles!AE9&gt;0,juveniles!AE9,"")</f>
        <v>14.232902033271719</v>
      </c>
      <c r="I16" s="118">
        <f>IF(juveniles!AE10&gt;0,juveniles!AE10,"")</f>
        <v>105.96778452601005</v>
      </c>
      <c r="J16" s="119" t="str">
        <f>IF(juveniles!AE14&gt;0,juveniles!AE14,"")</f>
        <v/>
      </c>
      <c r="K16" s="118" t="e">
        <f>IF(juveniles!#REF!&gt;0,juveniles!#REF!,"")</f>
        <v>#REF!</v>
      </c>
      <c r="L16" s="118" t="e">
        <f>IF(juveniles!#REF!&gt;0,juveniles!#REF!,"")</f>
        <v>#REF!</v>
      </c>
      <c r="M16" s="118">
        <f>IF(juveniles!AE15&gt;0,juveniles!AE15,"")</f>
        <v>96.223923950356479</v>
      </c>
      <c r="N16" s="118" t="e">
        <f>IF(juveniles!#REF!&gt;0,juveniles!#REF!,"")</f>
        <v>#REF!</v>
      </c>
      <c r="O16" s="118">
        <f>IF(juveniles!AE16&gt;0,juveniles!AE16,"")</f>
        <v>38.975442302614212</v>
      </c>
      <c r="P16" s="118">
        <f>IF(juveniles!AE17&gt;0,juveniles!AE17,"")</f>
        <v>84.261948772115133</v>
      </c>
      <c r="Q16" s="118" t="e">
        <f>IF(juveniles!#REF!&gt;0,juveniles!#REF!,"")</f>
        <v>#REF!</v>
      </c>
      <c r="R16" s="118">
        <f>IF(juveniles!AE18&gt;0,juveniles!AE18,"")</f>
        <v>33.086876155268023</v>
      </c>
      <c r="S16" s="118">
        <f>IF(juveniles!AE19&gt;0,juveniles!AE19,"")</f>
        <v>126.37972009506207</v>
      </c>
      <c r="T16" s="118" t="e">
        <f>IF(juveniles!#REF!&gt;0,juveniles!#REF!,"")</f>
        <v>#REF!</v>
      </c>
      <c r="U16" s="118" t="e">
        <f>IF(juveniles!#REF!&gt;0,juveniles!#REF!,"")</f>
        <v>#REF!</v>
      </c>
      <c r="V16" s="118">
        <f>IF(juveniles!AE20&gt;0,juveniles!AE20,"")</f>
        <v>9.6646421969897016</v>
      </c>
      <c r="W16" s="118" t="e">
        <f>IF(juveniles!#REF!&gt;0,juveniles!#REF!,"")</f>
        <v>#REF!</v>
      </c>
      <c r="X16" s="118" t="e">
        <f>IF(juveniles!#REF!&gt;0,juveniles!#REF!,"")</f>
        <v>#REF!</v>
      </c>
      <c r="Y16" s="118" t="str">
        <f>IF(juveniles!AE21&gt;0,juveniles!AE21,"")</f>
        <v/>
      </c>
      <c r="Z16" s="118">
        <f>IF(juveniles!AE23&gt;0,juveniles!AE23,"")</f>
        <v>32.241880116186962</v>
      </c>
      <c r="AA16" s="118">
        <f>IF(juveniles!AE25&gt;0,juveniles!AE25,"")</f>
        <v>26.855030367045156</v>
      </c>
      <c r="AB16" s="118" t="str">
        <f>IF(juveniles!AE26&gt;0,juveniles!AE26,"")</f>
        <v/>
      </c>
      <c r="AC16" s="118">
        <f>IF(juveniles!AE29&gt;0,juveniles!AE29,"")</f>
        <v>25.244256667546871</v>
      </c>
      <c r="AD16" s="118" t="str">
        <f>IF(juveniles!AE30&gt;0,juveniles!AE30,"")</f>
        <v/>
      </c>
      <c r="AE16" s="118">
        <f>IF(juveniles!AE33&gt;0,juveniles!AE33,"")</f>
        <v>22.392395035648274</v>
      </c>
      <c r="AF16" s="118" t="str">
        <f>IF(juveniles!AE34&gt;0,juveniles!AE34,"")</f>
        <v/>
      </c>
      <c r="AG16" s="118">
        <f>IF(juveniles!AE37&gt;0,juveniles!AE37,"")</f>
        <v>28.412991814100874</v>
      </c>
      <c r="AH16" s="118" t="str">
        <f>IF(juveniles!AE38&gt;0,juveniles!AE38,"")</f>
        <v/>
      </c>
    </row>
    <row r="17" spans="1:34" ht="14">
      <c r="A17" s="63" t="str">
        <f>'juveniles_stats (μm)'!A$2</f>
        <v>Genus species</v>
      </c>
      <c r="B17" s="78" t="str">
        <f>'juveniles_stats (μm)'!B$2</f>
        <v>Country.sample</v>
      </c>
      <c r="C17" s="101">
        <f>juveniles!AF1</f>
        <v>15</v>
      </c>
      <c r="D17" s="103">
        <f>IF(juveniles!AG3&gt;0,juveniles!AG3,"")</f>
        <v>466.01156069364163</v>
      </c>
      <c r="E17" s="118">
        <f>IF(juveniles!AG6&gt;0,juveniles!AG6,"")</f>
        <v>34.017341040462426</v>
      </c>
      <c r="F17" s="118">
        <f>IF(juveniles!AG7&gt;0,juveniles!AG7,"")</f>
        <v>16.849710982658959</v>
      </c>
      <c r="G17" s="118">
        <f>IF(juveniles!AG8&gt;0,juveniles!AG8,"")</f>
        <v>42.51445086705202</v>
      </c>
      <c r="H17" s="118">
        <f>IF(juveniles!AG9&gt;0,juveniles!AG9,"")</f>
        <v>13.583815028901732</v>
      </c>
      <c r="I17" s="118">
        <f>IF(juveniles!AG10&gt;0,juveniles!AG10,"")</f>
        <v>102.60115606936415</v>
      </c>
      <c r="J17" s="119">
        <f>IF(juveniles!AG14&gt;0,juveniles!AG14,"")</f>
        <v>69.710982658959537</v>
      </c>
      <c r="K17" s="118" t="e">
        <f>IF(juveniles!#REF!&gt;0,juveniles!#REF!,"")</f>
        <v>#REF!</v>
      </c>
      <c r="L17" s="118" t="e">
        <f>IF(juveniles!#REF!&gt;0,juveniles!#REF!,"")</f>
        <v>#REF!</v>
      </c>
      <c r="M17" s="118">
        <f>IF(juveniles!AG15&gt;0,juveniles!AG15,"")</f>
        <v>140.75144508670522</v>
      </c>
      <c r="N17" s="118" t="e">
        <f>IF(juveniles!#REF!&gt;0,juveniles!#REF!,"")</f>
        <v>#REF!</v>
      </c>
      <c r="O17" s="118">
        <f>IF(juveniles!AG16&gt;0,juveniles!AG16,"")</f>
        <v>54.017341040462426</v>
      </c>
      <c r="P17" s="118">
        <f>IF(juveniles!AG17&gt;0,juveniles!AG17,"")</f>
        <v>105.78034682080926</v>
      </c>
      <c r="Q17" s="118" t="e">
        <f>IF(juveniles!#REF!&gt;0,juveniles!#REF!,"")</f>
        <v>#REF!</v>
      </c>
      <c r="R17" s="118">
        <f>IF(juveniles!AG18&gt;0,juveniles!AG18,"")</f>
        <v>52.225433526011557</v>
      </c>
      <c r="S17" s="118">
        <f>IF(juveniles!AG19&gt;0,juveniles!AG19,"")</f>
        <v>162.51445086705201</v>
      </c>
      <c r="T17" s="118" t="e">
        <f>IF(juveniles!#REF!&gt;0,juveniles!#REF!,"")</f>
        <v>#REF!</v>
      </c>
      <c r="U17" s="118" t="e">
        <f>IF(juveniles!#REF!&gt;0,juveniles!#REF!,"")</f>
        <v>#REF!</v>
      </c>
      <c r="V17" s="118" t="str">
        <f>IF(juveniles!AG20&gt;0,juveniles!AG20,"")</f>
        <v/>
      </c>
      <c r="W17" s="118" t="e">
        <f>IF(juveniles!#REF!&gt;0,juveniles!#REF!,"")</f>
        <v>#REF!</v>
      </c>
      <c r="X17" s="118" t="e">
        <f>IF(juveniles!#REF!&gt;0,juveniles!#REF!,"")</f>
        <v>#REF!</v>
      </c>
      <c r="Y17" s="118">
        <f>IF(juveniles!AG21&gt;0,juveniles!AG21,"")</f>
        <v>8.0346820809248545</v>
      </c>
      <c r="Z17" s="118">
        <f>IF(juveniles!AG23&gt;0,juveniles!AG23,"")</f>
        <v>26.011560693641616</v>
      </c>
      <c r="AA17" s="118">
        <f>IF(juveniles!AG25&gt;0,juveniles!AG25,"")</f>
        <v>27.97687861271676</v>
      </c>
      <c r="AB17" s="118" t="str">
        <f>IF(juveniles!AG26&gt;0,juveniles!AG26,"")</f>
        <v/>
      </c>
      <c r="AC17" s="118">
        <f>IF(juveniles!AG29&gt;0,juveniles!AG29,"")</f>
        <v>27.97687861271676</v>
      </c>
      <c r="AD17" s="118" t="str">
        <f>IF(juveniles!AG30&gt;0,juveniles!AG30,"")</f>
        <v/>
      </c>
      <c r="AE17" s="118">
        <f>IF(juveniles!AG33&gt;0,juveniles!AG33,"")</f>
        <v>27.658959537572255</v>
      </c>
      <c r="AF17" s="118">
        <f>IF(juveniles!AG34&gt;0,juveniles!AG34,"")</f>
        <v>5.202312138728324</v>
      </c>
      <c r="AG17" s="118">
        <f>IF(juveniles!AG37&gt;0,juveniles!AG37,"")</f>
        <v>31.79190751445087</v>
      </c>
      <c r="AH17" s="118">
        <f>IF(juveniles!AG38&gt;0,juveniles!AG38,"")</f>
        <v>5.1445086705202314</v>
      </c>
    </row>
    <row r="18" spans="1:34" ht="14">
      <c r="A18" s="63" t="str">
        <f>'juveniles_stats (μm)'!A$2</f>
        <v>Genus species</v>
      </c>
      <c r="B18" s="78" t="str">
        <f>'juveniles_stats (μm)'!B$2</f>
        <v>Country.sample</v>
      </c>
      <c r="C18" s="101">
        <f>juveniles!AH1</f>
        <v>16</v>
      </c>
      <c r="D18" s="103">
        <f>IF(juveniles!AI3&gt;0,juveniles!AI3,"")</f>
        <v>475.2592592592593</v>
      </c>
      <c r="E18" s="118">
        <f>IF(juveniles!AI6&gt;0,juveniles!AI6,"")</f>
        <v>39.111111111111107</v>
      </c>
      <c r="F18" s="118" t="str">
        <f>IF(juveniles!AI7&gt;0,juveniles!AI7,"")</f>
        <v/>
      </c>
      <c r="G18" s="118">
        <f>IF(juveniles!AI8&gt;0,juveniles!AI8,"")</f>
        <v>42.074074074074069</v>
      </c>
      <c r="H18" s="118">
        <f>IF(juveniles!AI9&gt;0,juveniles!AI9,"")</f>
        <v>14.074074074074074</v>
      </c>
      <c r="I18" s="118">
        <f>IF(juveniles!AI10&gt;0,juveniles!AI10,"")</f>
        <v>99.259259259259252</v>
      </c>
      <c r="J18" s="119" t="str">
        <f>IF(juveniles!AI14&gt;0,juveniles!AI14,"")</f>
        <v/>
      </c>
      <c r="K18" s="118" t="e">
        <f>IF(juveniles!#REF!&gt;0,juveniles!#REF!,"")</f>
        <v>#REF!</v>
      </c>
      <c r="L18" s="118" t="e">
        <f>IF(juveniles!#REF!&gt;0,juveniles!#REF!,"")</f>
        <v>#REF!</v>
      </c>
      <c r="M18" s="118">
        <f>IF(juveniles!AI15&gt;0,juveniles!AI15,"")</f>
        <v>108.08888888888887</v>
      </c>
      <c r="N18" s="118" t="e">
        <f>IF(juveniles!#REF!&gt;0,juveniles!#REF!,"")</f>
        <v>#REF!</v>
      </c>
      <c r="O18" s="118">
        <f>IF(juveniles!AI16&gt;0,juveniles!AI16,"")</f>
        <v>48.296296296296298</v>
      </c>
      <c r="P18" s="118">
        <f>IF(juveniles!AI17&gt;0,juveniles!AI17,"")</f>
        <v>72</v>
      </c>
      <c r="Q18" s="118" t="e">
        <f>IF(juveniles!#REF!&gt;0,juveniles!#REF!,"")</f>
        <v>#REF!</v>
      </c>
      <c r="R18" s="118">
        <f>IF(juveniles!AI18&gt;0,juveniles!AI18,"")</f>
        <v>33.481481481481481</v>
      </c>
      <c r="S18" s="118">
        <f>IF(juveniles!AI19&gt;0,juveniles!AI19,"")</f>
        <v>129.4814814814815</v>
      </c>
      <c r="T18" s="118" t="e">
        <f>IF(juveniles!#REF!&gt;0,juveniles!#REF!,"")</f>
        <v>#REF!</v>
      </c>
      <c r="U18" s="118" t="e">
        <f>IF(juveniles!#REF!&gt;0,juveniles!#REF!,"")</f>
        <v>#REF!</v>
      </c>
      <c r="V18" s="118" t="str">
        <f>IF(juveniles!AI20&gt;0,juveniles!AI20,"")</f>
        <v/>
      </c>
      <c r="W18" s="118" t="e">
        <f>IF(juveniles!#REF!&gt;0,juveniles!#REF!,"")</f>
        <v>#REF!</v>
      </c>
      <c r="X18" s="118" t="e">
        <f>IF(juveniles!#REF!&gt;0,juveniles!#REF!,"")</f>
        <v>#REF!</v>
      </c>
      <c r="Y18" s="118" t="str">
        <f>IF(juveniles!AI21&gt;0,juveniles!AI21,"")</f>
        <v/>
      </c>
      <c r="Z18" s="118" t="str">
        <f>IF(juveniles!AI23&gt;0,juveniles!AI23,"")</f>
        <v/>
      </c>
      <c r="AA18" s="118">
        <f>IF(juveniles!AI25&gt;0,juveniles!AI25,"")</f>
        <v>29.037037037037038</v>
      </c>
      <c r="AB18" s="118" t="str">
        <f>IF(juveniles!AI26&gt;0,juveniles!AI26,"")</f>
        <v/>
      </c>
      <c r="AC18" s="118">
        <f>IF(juveniles!AI29&gt;0,juveniles!AI29,"")</f>
        <v>25.481481481481481</v>
      </c>
      <c r="AD18" s="118" t="str">
        <f>IF(juveniles!AI30&gt;0,juveniles!AI30,"")</f>
        <v/>
      </c>
      <c r="AE18" s="118">
        <f>IF(juveniles!AI33&gt;0,juveniles!AI33,"")</f>
        <v>26.666666666666668</v>
      </c>
      <c r="AF18" s="118" t="str">
        <f>IF(juveniles!AI34&gt;0,juveniles!AI34,"")</f>
        <v/>
      </c>
      <c r="AG18" s="118" t="str">
        <f>IF(juveniles!AI37&gt;0,juveniles!AI37,"")</f>
        <v/>
      </c>
      <c r="AH18" s="118" t="str">
        <f>IF(juveniles!AI38&gt;0,juveniles!AI38,"")</f>
        <v/>
      </c>
    </row>
    <row r="19" spans="1:34" ht="14">
      <c r="A19" s="63" t="str">
        <f>'juveniles_stats (μm)'!A$2</f>
        <v>Genus species</v>
      </c>
      <c r="B19" s="78" t="str">
        <f>'juveniles_stats (μm)'!B$2</f>
        <v>Country.sample</v>
      </c>
      <c r="C19" s="101">
        <f>juveniles!AJ1</f>
        <v>17</v>
      </c>
      <c r="D19" s="103">
        <f>IF(juveniles!AK3&gt;0,juveniles!AK3,"")</f>
        <v>506.79347826086962</v>
      </c>
      <c r="E19" s="118">
        <f>IF(juveniles!AK6&gt;0,juveniles!AK6,"")</f>
        <v>32.717391304347828</v>
      </c>
      <c r="F19" s="118">
        <f>IF(juveniles!AK7&gt;0,juveniles!AK7,"")</f>
        <v>18.206521739130437</v>
      </c>
      <c r="G19" s="118">
        <f>IF(juveniles!AK8&gt;0,juveniles!AK8,"")</f>
        <v>39.130434782608695</v>
      </c>
      <c r="H19" s="118">
        <f>IF(juveniles!AK9&gt;0,juveniles!AK9,"")</f>
        <v>11.684782608695652</v>
      </c>
      <c r="I19" s="118">
        <f>IF(juveniles!AK10&gt;0,juveniles!AK10,"")</f>
        <v>102.71739130434783</v>
      </c>
      <c r="J19" s="119" t="str">
        <f>IF(juveniles!AK14&gt;0,juveniles!AK14,"")</f>
        <v/>
      </c>
      <c r="K19" s="118" t="e">
        <f>IF(juveniles!#REF!&gt;0,juveniles!#REF!,"")</f>
        <v>#REF!</v>
      </c>
      <c r="L19" s="118" t="e">
        <f>IF(juveniles!#REF!&gt;0,juveniles!#REF!,"")</f>
        <v>#REF!</v>
      </c>
      <c r="M19" s="118">
        <f>IF(juveniles!AK15&gt;0,juveniles!AK15,"")</f>
        <v>128.2608695652174</v>
      </c>
      <c r="N19" s="118" t="e">
        <f>IF(juveniles!#REF!&gt;0,juveniles!#REF!,"")</f>
        <v>#REF!</v>
      </c>
      <c r="O19" s="118">
        <f>IF(juveniles!AK16&gt;0,juveniles!AK16,"")</f>
        <v>46.195652173913047</v>
      </c>
      <c r="P19" s="118">
        <f>IF(juveniles!AK17&gt;0,juveniles!AK17,"")</f>
        <v>74.456521739130437</v>
      </c>
      <c r="Q19" s="118" t="e">
        <f>IF(juveniles!#REF!&gt;0,juveniles!#REF!,"")</f>
        <v>#REF!</v>
      </c>
      <c r="R19" s="118">
        <f>IF(juveniles!AK18&gt;0,juveniles!AK18,"")</f>
        <v>36.141304347826093</v>
      </c>
      <c r="S19" s="118">
        <f>IF(juveniles!AK19&gt;0,juveniles!AK19,"")</f>
        <v>145.48913043478262</v>
      </c>
      <c r="T19" s="118" t="e">
        <f>IF(juveniles!#REF!&gt;0,juveniles!#REF!,"")</f>
        <v>#REF!</v>
      </c>
      <c r="U19" s="118" t="e">
        <f>IF(juveniles!#REF!&gt;0,juveniles!#REF!,"")</f>
        <v>#REF!</v>
      </c>
      <c r="V19" s="118">
        <f>IF(juveniles!AK20&gt;0,juveniles!AK20,"")</f>
        <v>9.2391304347826093</v>
      </c>
      <c r="W19" s="118" t="e">
        <f>IF(juveniles!#REF!&gt;0,juveniles!#REF!,"")</f>
        <v>#REF!</v>
      </c>
      <c r="X19" s="118" t="e">
        <f>IF(juveniles!#REF!&gt;0,juveniles!#REF!,"")</f>
        <v>#REF!</v>
      </c>
      <c r="Y19" s="118">
        <f>IF(juveniles!AK21&gt;0,juveniles!AK21,"")</f>
        <v>8.4239130434782616</v>
      </c>
      <c r="Z19" s="118">
        <f>IF(juveniles!AK23&gt;0,juveniles!AK23,"")</f>
        <v>31.521739130434785</v>
      </c>
      <c r="AA19" s="118">
        <f>IF(juveniles!AK25&gt;0,juveniles!AK25,"")</f>
        <v>25</v>
      </c>
      <c r="AB19" s="118">
        <f>IF(juveniles!AK26&gt;0,juveniles!AK26,"")</f>
        <v>3.5326086956521743</v>
      </c>
      <c r="AC19" s="118">
        <f>IF(juveniles!AK29&gt;0,juveniles!AK29,"")</f>
        <v>24.456521739130437</v>
      </c>
      <c r="AD19" s="118" t="str">
        <f>IF(juveniles!AK30&gt;0,juveniles!AK30,"")</f>
        <v/>
      </c>
      <c r="AE19" s="118">
        <f>IF(juveniles!AK33&gt;0,juveniles!AK33,"")</f>
        <v>24.184782608695656</v>
      </c>
      <c r="AF19" s="118" t="str">
        <f>IF(juveniles!AK34&gt;0,juveniles!AK34,"")</f>
        <v/>
      </c>
      <c r="AG19" s="118">
        <f>IF(juveniles!AK37&gt;0,juveniles!AK37,"")</f>
        <v>27.717391304347828</v>
      </c>
      <c r="AH19" s="118">
        <f>IF(juveniles!AK38&gt;0,juveniles!AK38,"")</f>
        <v>4.0760869565217392</v>
      </c>
    </row>
    <row r="20" spans="1:34" ht="14">
      <c r="A20" s="63" t="str">
        <f>'juveniles_stats (μm)'!A$2</f>
        <v>Genus species</v>
      </c>
      <c r="B20" s="78" t="str">
        <f>'juveniles_stats (μm)'!B$2</f>
        <v>Country.sample</v>
      </c>
      <c r="C20" s="101">
        <f>juveniles!AL1</f>
        <v>18</v>
      </c>
      <c r="D20" s="103">
        <f>IF(juveniles!AM3&gt;0,juveniles!AM3,"")</f>
        <v>445.8573596358118</v>
      </c>
      <c r="E20" s="118">
        <f>IF(juveniles!AM6&gt;0,juveniles!AM6,"")</f>
        <v>35.417298937784523</v>
      </c>
      <c r="F20" s="118">
        <f>IF(juveniles!AM7&gt;0,juveniles!AM7,"")</f>
        <v>16.99544764795144</v>
      </c>
      <c r="G20" s="118">
        <f>IF(juveniles!AM8&gt;0,juveniles!AM8,"")</f>
        <v>41.274658573596348</v>
      </c>
      <c r="H20" s="118" t="str">
        <f>IF(juveniles!AM9&gt;0,juveniles!AM9,"")</f>
        <v/>
      </c>
      <c r="I20" s="118">
        <f>IF(juveniles!AM10&gt;0,juveniles!AM10,"")</f>
        <v>97.389984825493173</v>
      </c>
      <c r="J20" s="119" t="str">
        <f>IF(juveniles!AM14&gt;0,juveniles!AM14,"")</f>
        <v/>
      </c>
      <c r="K20" s="118" t="e">
        <f>IF(juveniles!#REF!&gt;0,juveniles!#REF!,"")</f>
        <v>#REF!</v>
      </c>
      <c r="L20" s="118" t="e">
        <f>IF(juveniles!#REF!&gt;0,juveniles!#REF!,"")</f>
        <v>#REF!</v>
      </c>
      <c r="M20" s="118">
        <f>IF(juveniles!AM15&gt;0,juveniles!AM15,"")</f>
        <v>92.503793626707122</v>
      </c>
      <c r="N20" s="118" t="e">
        <f>IF(juveniles!#REF!&gt;0,juveniles!#REF!,"")</f>
        <v>#REF!</v>
      </c>
      <c r="O20" s="118">
        <f>IF(juveniles!AM16&gt;0,juveniles!AM16,"")</f>
        <v>41.578148710166914</v>
      </c>
      <c r="P20" s="118">
        <f>IF(juveniles!AM17&gt;0,juveniles!AM17,"")</f>
        <v>63.732928679817903</v>
      </c>
      <c r="Q20" s="118" t="e">
        <f>IF(juveniles!#REF!&gt;0,juveniles!#REF!,"")</f>
        <v>#REF!</v>
      </c>
      <c r="R20" s="118">
        <f>IF(juveniles!AM18&gt;0,juveniles!AM18,"")</f>
        <v>34.901365705614559</v>
      </c>
      <c r="S20" s="118">
        <f>IF(juveniles!AM19&gt;0,juveniles!AM19,"")</f>
        <v>106.22154779969651</v>
      </c>
      <c r="T20" s="118" t="e">
        <f>IF(juveniles!#REF!&gt;0,juveniles!#REF!,"")</f>
        <v>#REF!</v>
      </c>
      <c r="U20" s="118" t="e">
        <f>IF(juveniles!#REF!&gt;0,juveniles!#REF!,"")</f>
        <v>#REF!</v>
      </c>
      <c r="V20" s="118">
        <f>IF(juveniles!AM20&gt;0,juveniles!AM20,"")</f>
        <v>7.283763277693474</v>
      </c>
      <c r="W20" s="118" t="e">
        <f>IF(juveniles!#REF!&gt;0,juveniles!#REF!,"")</f>
        <v>#REF!</v>
      </c>
      <c r="X20" s="118" t="e">
        <f>IF(juveniles!#REF!&gt;0,juveniles!#REF!,"")</f>
        <v>#REF!</v>
      </c>
      <c r="Y20" s="118">
        <f>IF(juveniles!AM21&gt;0,juveniles!AM21,"")</f>
        <v>9.1047040971168425</v>
      </c>
      <c r="Z20" s="118" t="str">
        <f>IF(juveniles!AM23&gt;0,juveniles!AM23,"")</f>
        <v/>
      </c>
      <c r="AA20" s="118">
        <f>IF(juveniles!AM25&gt;0,juveniles!AM25,"")</f>
        <v>29.742033383915022</v>
      </c>
      <c r="AB20" s="118" t="str">
        <f>IF(juveniles!AM26&gt;0,juveniles!AM26,"")</f>
        <v/>
      </c>
      <c r="AC20" s="118">
        <f>IF(juveniles!AM29&gt;0,juveniles!AM29,"")</f>
        <v>26.403641881638841</v>
      </c>
      <c r="AD20" s="118" t="str">
        <f>IF(juveniles!AM30&gt;0,juveniles!AM30,"")</f>
        <v/>
      </c>
      <c r="AE20" s="118">
        <f>IF(juveniles!AM33&gt;0,juveniles!AM33,"")</f>
        <v>26.403641881638841</v>
      </c>
      <c r="AF20" s="118">
        <f>IF(juveniles!AM34&gt;0,juveniles!AM34,"")</f>
        <v>4.2488619119878601</v>
      </c>
      <c r="AG20" s="118">
        <f>IF(juveniles!AM37&gt;0,juveniles!AM37,"")</f>
        <v>30.349013657056144</v>
      </c>
      <c r="AH20" s="118" t="str">
        <f>IF(juveniles!AM38&gt;0,juveniles!AM38,"")</f>
        <v/>
      </c>
    </row>
    <row r="21" spans="1:34" ht="14">
      <c r="A21" s="63" t="str">
        <f>'juveniles_stats (μm)'!A$2</f>
        <v>Genus species</v>
      </c>
      <c r="B21" s="78" t="str">
        <f>'juveniles_stats (μm)'!B$2</f>
        <v>Country.sample</v>
      </c>
      <c r="C21" s="101">
        <f>juveniles!AN1</f>
        <v>19</v>
      </c>
      <c r="D21" s="103">
        <f>IF(juveniles!AO3&gt;0,juveniles!AO3,"")</f>
        <v>503.7037037037037</v>
      </c>
      <c r="E21" s="118">
        <f>IF(juveniles!AO6&gt;0,juveniles!AO6,"")</f>
        <v>37.283950617283949</v>
      </c>
      <c r="F21" s="118">
        <f>IF(juveniles!AO7&gt;0,juveniles!AO7,"")</f>
        <v>17.283950617283949</v>
      </c>
      <c r="G21" s="118">
        <f>IF(juveniles!AO8&gt;0,juveniles!AO8,"")</f>
        <v>42.716049382716051</v>
      </c>
      <c r="H21" s="118">
        <f>IF(juveniles!AO9&gt;0,juveniles!AO9,"")</f>
        <v>11.851851851851851</v>
      </c>
      <c r="I21" s="118">
        <f>IF(juveniles!AO10&gt;0,juveniles!AO10,"")</f>
        <v>101.20987654320987</v>
      </c>
      <c r="J21" s="119" t="str">
        <f>IF(juveniles!AO14&gt;0,juveniles!AO14,"")</f>
        <v/>
      </c>
      <c r="K21" s="118" t="e">
        <f>IF(juveniles!#REF!&gt;0,juveniles!#REF!,"")</f>
        <v>#REF!</v>
      </c>
      <c r="L21" s="118" t="e">
        <f>IF(juveniles!#REF!&gt;0,juveniles!#REF!,"")</f>
        <v>#REF!</v>
      </c>
      <c r="M21" s="118">
        <f>IF(juveniles!AO15&gt;0,juveniles!AO15,"")</f>
        <v>101.0864197530864</v>
      </c>
      <c r="N21" s="118" t="e">
        <f>IF(juveniles!#REF!&gt;0,juveniles!#REF!,"")</f>
        <v>#REF!</v>
      </c>
      <c r="O21" s="118">
        <f>IF(juveniles!AO16&gt;0,juveniles!AO16,"")</f>
        <v>39.506172839506171</v>
      </c>
      <c r="P21" s="118">
        <f>IF(juveniles!AO17&gt;0,juveniles!AO17,"")</f>
        <v>79.703703703703709</v>
      </c>
      <c r="Q21" s="118" t="e">
        <f>IF(juveniles!#REF!&gt;0,juveniles!#REF!,"")</f>
        <v>#REF!</v>
      </c>
      <c r="R21" s="118">
        <f>IF(juveniles!AO18&gt;0,juveniles!AO18,"")</f>
        <v>30.691358024691358</v>
      </c>
      <c r="S21" s="118">
        <f>IF(juveniles!AO19&gt;0,juveniles!AO19,"")</f>
        <v>109.55555555555554</v>
      </c>
      <c r="T21" s="118" t="e">
        <f>IF(juveniles!#REF!&gt;0,juveniles!#REF!,"")</f>
        <v>#REF!</v>
      </c>
      <c r="U21" s="118" t="e">
        <f>IF(juveniles!#REF!&gt;0,juveniles!#REF!,"")</f>
        <v>#REF!</v>
      </c>
      <c r="V21" s="118">
        <f>IF(juveniles!AO20&gt;0,juveniles!AO20,"")</f>
        <v>6.9135802469135799</v>
      </c>
      <c r="W21" s="118" t="e">
        <f>IF(juveniles!#REF!&gt;0,juveniles!#REF!,"")</f>
        <v>#REF!</v>
      </c>
      <c r="X21" s="118" t="e">
        <f>IF(juveniles!#REF!&gt;0,juveniles!#REF!,"")</f>
        <v>#REF!</v>
      </c>
      <c r="Y21" s="118">
        <f>IF(juveniles!AO21&gt;0,juveniles!AO21,"")</f>
        <v>9.6296296296296298</v>
      </c>
      <c r="Z21" s="118">
        <f>IF(juveniles!AO23&gt;0,juveniles!AO23,"")</f>
        <v>26.41975308641975</v>
      </c>
      <c r="AA21" s="118">
        <f>IF(juveniles!AO25&gt;0,juveniles!AO25,"")</f>
        <v>27.654320987654319</v>
      </c>
      <c r="AB21" s="118">
        <f>IF(juveniles!AO26&gt;0,juveniles!AO26,"")</f>
        <v>3.7037037037037033</v>
      </c>
      <c r="AC21" s="118">
        <f>IF(juveniles!AO29&gt;0,juveniles!AO29,"")</f>
        <v>25.925925925925924</v>
      </c>
      <c r="AD21" s="118">
        <f>IF(juveniles!AO30&gt;0,juveniles!AO30,"")</f>
        <v>3.9506172839506171</v>
      </c>
      <c r="AE21" s="118">
        <f>IF(juveniles!AO33&gt;0,juveniles!AO33,"")</f>
        <v>25.925925925925924</v>
      </c>
      <c r="AF21" s="118" t="str">
        <f>IF(juveniles!AO34&gt;0,juveniles!AO34,"")</f>
        <v/>
      </c>
      <c r="AG21" s="118">
        <f>IF(juveniles!AO37&gt;0,juveniles!AO37,"")</f>
        <v>31.851851851851855</v>
      </c>
      <c r="AH21" s="118" t="str">
        <f>IF(juveniles!AO38&gt;0,juveniles!AO38,"")</f>
        <v/>
      </c>
    </row>
    <row r="22" spans="1:34" ht="14">
      <c r="A22" s="63" t="str">
        <f>'juveniles_stats (μm)'!A$2</f>
        <v>Genus species</v>
      </c>
      <c r="B22" s="78" t="str">
        <f>'juveniles_stats (μm)'!B$2</f>
        <v>Country.sample</v>
      </c>
      <c r="C22" s="101">
        <f>juveniles!AP1</f>
        <v>20</v>
      </c>
      <c r="D22" s="103">
        <f>IF(juveniles!AQ3&gt;0,juveniles!AQ3,"")</f>
        <v>495.08196721311475</v>
      </c>
      <c r="E22" s="118">
        <f>IF(juveniles!AQ6&gt;0,juveniles!AQ6,"")</f>
        <v>29.836065573770494</v>
      </c>
      <c r="F22" s="118">
        <f>IF(juveniles!AQ7&gt;0,juveniles!AQ7,"")</f>
        <v>16.393442622950818</v>
      </c>
      <c r="G22" s="118">
        <f>IF(juveniles!AQ8&gt;0,juveniles!AQ8,"")</f>
        <v>34.098360655737707</v>
      </c>
      <c r="H22" s="118">
        <f>IF(juveniles!AQ9&gt;0,juveniles!AQ9,"")</f>
        <v>11.147540983606557</v>
      </c>
      <c r="I22" s="118">
        <f>IF(juveniles!AQ10&gt;0,juveniles!AQ10,"")</f>
        <v>103.08196721311475</v>
      </c>
      <c r="J22" s="119" t="str">
        <f>IF(juveniles!AQ14&gt;0,juveniles!AQ14,"")</f>
        <v/>
      </c>
      <c r="K22" s="118" t="e">
        <f>IF(juveniles!#REF!&gt;0,juveniles!#REF!,"")</f>
        <v>#REF!</v>
      </c>
      <c r="L22" s="118" t="e">
        <f>IF(juveniles!#REF!&gt;0,juveniles!#REF!,"")</f>
        <v>#REF!</v>
      </c>
      <c r="M22" s="118">
        <f>IF(juveniles!AQ15&gt;0,juveniles!AQ15,"")</f>
        <v>98.688524590163937</v>
      </c>
      <c r="N22" s="118" t="e">
        <f>IF(juveniles!#REF!&gt;0,juveniles!#REF!,"")</f>
        <v>#REF!</v>
      </c>
      <c r="O22" s="118">
        <f>IF(juveniles!AQ16&gt;0,juveniles!AQ16,"")</f>
        <v>45.245901639344268</v>
      </c>
      <c r="P22" s="118">
        <f>IF(juveniles!AQ17&gt;0,juveniles!AQ17,"")</f>
        <v>69.836065573770483</v>
      </c>
      <c r="Q22" s="118" t="e">
        <f>IF(juveniles!#REF!&gt;0,juveniles!#REF!,"")</f>
        <v>#REF!</v>
      </c>
      <c r="R22" s="118">
        <f>IF(juveniles!AQ18&gt;0,juveniles!AQ18,"")</f>
        <v>40.655737704918032</v>
      </c>
      <c r="S22" s="118">
        <f>IF(juveniles!AQ19&gt;0,juveniles!AQ19,"")</f>
        <v>118.62295081967214</v>
      </c>
      <c r="T22" s="118" t="e">
        <f>IF(juveniles!#REF!&gt;0,juveniles!#REF!,"")</f>
        <v>#REF!</v>
      </c>
      <c r="U22" s="118" t="e">
        <f>IF(juveniles!#REF!&gt;0,juveniles!#REF!,"")</f>
        <v>#REF!</v>
      </c>
      <c r="V22" s="118">
        <f>IF(juveniles!AQ20&gt;0,juveniles!AQ20,"")</f>
        <v>6.557377049180328</v>
      </c>
      <c r="W22" s="118" t="e">
        <f>IF(juveniles!#REF!&gt;0,juveniles!#REF!,"")</f>
        <v>#REF!</v>
      </c>
      <c r="X22" s="118" t="e">
        <f>IF(juveniles!#REF!&gt;0,juveniles!#REF!,"")</f>
        <v>#REF!</v>
      </c>
      <c r="Y22" s="118">
        <f>IF(juveniles!AQ21&gt;0,juveniles!AQ21,"")</f>
        <v>10.163934426229508</v>
      </c>
      <c r="Z22" s="118" t="str">
        <f>IF(juveniles!AQ23&gt;0,juveniles!AQ23,"")</f>
        <v/>
      </c>
      <c r="AA22" s="118">
        <f>IF(juveniles!AQ25&gt;0,juveniles!AQ25,"")</f>
        <v>28.196721311475407</v>
      </c>
      <c r="AB22" s="118">
        <f>IF(juveniles!AQ26&gt;0,juveniles!AQ26,"")</f>
        <v>3.9344262295081962</v>
      </c>
      <c r="AC22" s="118">
        <f>IF(juveniles!AQ29&gt;0,juveniles!AQ29,"")</f>
        <v>26.229508196721312</v>
      </c>
      <c r="AD22" s="118" t="str">
        <f>IF(juveniles!AQ30&gt;0,juveniles!AQ30,"")</f>
        <v/>
      </c>
      <c r="AE22" s="118" t="str">
        <f>IF(juveniles!AQ33&gt;0,juveniles!AQ33,"")</f>
        <v/>
      </c>
      <c r="AF22" s="118" t="str">
        <f>IF(juveniles!AQ34&gt;0,juveniles!AQ34,"")</f>
        <v/>
      </c>
      <c r="AG22" s="118">
        <f>IF(juveniles!AQ37&gt;0,juveniles!AQ37,"")</f>
        <v>32.459016393442624</v>
      </c>
      <c r="AH22" s="118">
        <f>IF(juveniles!AQ38&gt;0,juveniles!AQ38,"")</f>
        <v>5.2459016393442619</v>
      </c>
    </row>
    <row r="23" spans="1:34" ht="14">
      <c r="A23" s="63" t="str">
        <f>'juveniles_stats (μm)'!A$2</f>
        <v>Genus species</v>
      </c>
      <c r="B23" s="78" t="str">
        <f>'juveniles_stats (μm)'!B$2</f>
        <v>Country.sample</v>
      </c>
      <c r="C23" s="101">
        <f>juveniles!AR1</f>
        <v>22</v>
      </c>
      <c r="D23" s="103" t="str">
        <f>IF(juveniles!AS3&gt;0,juveniles!AS3,"")</f>
        <v/>
      </c>
      <c r="E23" s="118" t="str">
        <f>IF(juveniles!AS6&gt;0,juveniles!AS6,"")</f>
        <v/>
      </c>
      <c r="F23" s="118" t="str">
        <f>IF(juveniles!AS7&gt;0,juveniles!AS7,"")</f>
        <v/>
      </c>
      <c r="G23" s="118" t="str">
        <f>IF(juveniles!AS8&gt;0,juveniles!AS8,"")</f>
        <v/>
      </c>
      <c r="H23" s="118" t="str">
        <f>IF(juveniles!AS9&gt;0,juveniles!AS9,"")</f>
        <v/>
      </c>
      <c r="I23" s="118" t="str">
        <f>IF(juveniles!AS10&gt;0,juveniles!AS10,"")</f>
        <v/>
      </c>
      <c r="J23" s="119" t="str">
        <f>IF(juveniles!AS14&gt;0,juveniles!AS14,"")</f>
        <v/>
      </c>
      <c r="K23" s="118" t="e">
        <f>IF(juveniles!#REF!&gt;0,juveniles!#REF!,"")</f>
        <v>#REF!</v>
      </c>
      <c r="L23" s="118" t="e">
        <f>IF(juveniles!#REF!&gt;0,juveniles!#REF!,"")</f>
        <v>#REF!</v>
      </c>
      <c r="M23" s="118" t="str">
        <f>IF(juveniles!AS15&gt;0,juveniles!AS15,"")</f>
        <v/>
      </c>
      <c r="N23" s="118" t="e">
        <f>IF(juveniles!#REF!&gt;0,juveniles!#REF!,"")</f>
        <v>#REF!</v>
      </c>
      <c r="O23" s="118" t="str">
        <f>IF(juveniles!AS16&gt;0,juveniles!AS16,"")</f>
        <v/>
      </c>
      <c r="P23" s="118" t="str">
        <f>IF(juveniles!AS17&gt;0,juveniles!AS17,"")</f>
        <v/>
      </c>
      <c r="Q23" s="118" t="e">
        <f>IF(juveniles!#REF!&gt;0,juveniles!#REF!,"")</f>
        <v>#REF!</v>
      </c>
      <c r="R23" s="118" t="str">
        <f>IF(juveniles!AS18&gt;0,juveniles!AS18,"")</f>
        <v/>
      </c>
      <c r="S23" s="118" t="str">
        <f>IF(juveniles!AS19&gt;0,juveniles!AS19,"")</f>
        <v/>
      </c>
      <c r="T23" s="118" t="e">
        <f>IF(juveniles!#REF!&gt;0,juveniles!#REF!,"")</f>
        <v>#REF!</v>
      </c>
      <c r="U23" s="118" t="e">
        <f>IF(juveniles!#REF!&gt;0,juveniles!#REF!,"")</f>
        <v>#REF!</v>
      </c>
      <c r="V23" s="118" t="str">
        <f>IF(juveniles!AS20&gt;0,juveniles!AS20,"")</f>
        <v/>
      </c>
      <c r="W23" s="118" t="e">
        <f>IF(juveniles!#REF!&gt;0,juveniles!#REF!,"")</f>
        <v>#REF!</v>
      </c>
      <c r="X23" s="118" t="e">
        <f>IF(juveniles!#REF!&gt;0,juveniles!#REF!,"")</f>
        <v>#REF!</v>
      </c>
      <c r="Y23" s="118" t="str">
        <f>IF(juveniles!AS21&gt;0,juveniles!AS21,"")</f>
        <v/>
      </c>
      <c r="Z23" s="118" t="str">
        <f>IF(juveniles!AS23&gt;0,juveniles!AS23,"")</f>
        <v/>
      </c>
      <c r="AA23" s="118" t="str">
        <f>IF(juveniles!AS25&gt;0,juveniles!AS25,"")</f>
        <v/>
      </c>
      <c r="AB23" s="118" t="str">
        <f>IF(juveniles!AS26&gt;0,juveniles!AS26,"")</f>
        <v/>
      </c>
      <c r="AC23" s="118" t="str">
        <f>IF(juveniles!AS29&gt;0,juveniles!AS29,"")</f>
        <v/>
      </c>
      <c r="AD23" s="118" t="str">
        <f>IF(juveniles!AS30&gt;0,juveniles!AS30,"")</f>
        <v/>
      </c>
      <c r="AE23" s="118" t="str">
        <f>IF(juveniles!AS33&gt;0,juveniles!AS33,"")</f>
        <v/>
      </c>
      <c r="AF23" s="118" t="str">
        <f>IF(juveniles!AS34&gt;0,juveniles!AS34,"")</f>
        <v/>
      </c>
      <c r="AG23" s="118" t="str">
        <f>IF(juveniles!AS37&gt;0,juveniles!AS37,"")</f>
        <v/>
      </c>
      <c r="AH23" s="118" t="str">
        <f>IF(juveniles!AS38&gt;0,juveniles!AS38,"")</f>
        <v/>
      </c>
    </row>
    <row r="24" spans="1:34" ht="14">
      <c r="A24" s="63" t="str">
        <f>'juveniles_stats (μm)'!A$2</f>
        <v>Genus species</v>
      </c>
      <c r="B24" s="78" t="str">
        <f>'juveniles_stats (μm)'!B$2</f>
        <v>Country.sample</v>
      </c>
      <c r="C24" s="101">
        <f>juveniles!AT1</f>
        <v>23</v>
      </c>
      <c r="D24" s="103" t="str">
        <f>IF(juveniles!AU3&gt;0,juveniles!AU3,"")</f>
        <v/>
      </c>
      <c r="E24" s="118" t="str">
        <f>IF(juveniles!AU6&gt;0,juveniles!AU6,"")</f>
        <v/>
      </c>
      <c r="F24" s="118" t="str">
        <f>IF(juveniles!AU7&gt;0,juveniles!AU7,"")</f>
        <v/>
      </c>
      <c r="G24" s="118" t="str">
        <f>IF(juveniles!AU8&gt;0,juveniles!AU8,"")</f>
        <v/>
      </c>
      <c r="H24" s="118" t="str">
        <f>IF(juveniles!AU9&gt;0,juveniles!AU9,"")</f>
        <v/>
      </c>
      <c r="I24" s="118" t="str">
        <f>IF(juveniles!AU10&gt;0,juveniles!AU10,"")</f>
        <v/>
      </c>
      <c r="J24" s="119" t="str">
        <f>IF(juveniles!AU14&gt;0,juveniles!AU14,"")</f>
        <v/>
      </c>
      <c r="K24" s="118" t="e">
        <f>IF(juveniles!#REF!&gt;0,juveniles!#REF!,"")</f>
        <v>#REF!</v>
      </c>
      <c r="L24" s="118" t="e">
        <f>IF(juveniles!#REF!&gt;0,juveniles!#REF!,"")</f>
        <v>#REF!</v>
      </c>
      <c r="M24" s="118" t="str">
        <f>IF(juveniles!AU15&gt;0,juveniles!AU15,"")</f>
        <v/>
      </c>
      <c r="N24" s="118" t="e">
        <f>IF(juveniles!#REF!&gt;0,juveniles!#REF!,"")</f>
        <v>#REF!</v>
      </c>
      <c r="O24" s="118" t="str">
        <f>IF(juveniles!AU16&gt;0,juveniles!AU16,"")</f>
        <v/>
      </c>
      <c r="P24" s="118" t="str">
        <f>IF(juveniles!AU17&gt;0,juveniles!AU17,"")</f>
        <v/>
      </c>
      <c r="Q24" s="118" t="e">
        <f>IF(juveniles!#REF!&gt;0,juveniles!#REF!,"")</f>
        <v>#REF!</v>
      </c>
      <c r="R24" s="118" t="str">
        <f>IF(juveniles!AU18&gt;0,juveniles!AU18,"")</f>
        <v/>
      </c>
      <c r="S24" s="118" t="str">
        <f>IF(juveniles!AU19&gt;0,juveniles!AU19,"")</f>
        <v/>
      </c>
      <c r="T24" s="118" t="e">
        <f>IF(juveniles!#REF!&gt;0,juveniles!#REF!,"")</f>
        <v>#REF!</v>
      </c>
      <c r="U24" s="118" t="e">
        <f>IF(juveniles!#REF!&gt;0,juveniles!#REF!,"")</f>
        <v>#REF!</v>
      </c>
      <c r="V24" s="118" t="str">
        <f>IF(juveniles!AU20&gt;0,juveniles!AU20,"")</f>
        <v/>
      </c>
      <c r="W24" s="118" t="e">
        <f>IF(juveniles!#REF!&gt;0,juveniles!#REF!,"")</f>
        <v>#REF!</v>
      </c>
      <c r="X24" s="118" t="e">
        <f>IF(juveniles!#REF!&gt;0,juveniles!#REF!,"")</f>
        <v>#REF!</v>
      </c>
      <c r="Y24" s="118" t="str">
        <f>IF(juveniles!AU21&gt;0,juveniles!AU21,"")</f>
        <v/>
      </c>
      <c r="Z24" s="118" t="str">
        <f>IF(juveniles!AU23&gt;0,juveniles!AU23,"")</f>
        <v/>
      </c>
      <c r="AA24" s="118" t="str">
        <f>IF(juveniles!AU25&gt;0,juveniles!AU25,"")</f>
        <v/>
      </c>
      <c r="AB24" s="118" t="str">
        <f>IF(juveniles!AU26&gt;0,juveniles!AU26,"")</f>
        <v/>
      </c>
      <c r="AC24" s="118" t="str">
        <f>IF(juveniles!AU29&gt;0,juveniles!AU29,"")</f>
        <v/>
      </c>
      <c r="AD24" s="118" t="str">
        <f>IF(juveniles!AU30&gt;0,juveniles!AU30,"")</f>
        <v/>
      </c>
      <c r="AE24" s="118" t="str">
        <f>IF(juveniles!AU33&gt;0,juveniles!AU33,"")</f>
        <v/>
      </c>
      <c r="AF24" s="118" t="str">
        <f>IF(juveniles!AU34&gt;0,juveniles!AU34,"")</f>
        <v/>
      </c>
      <c r="AG24" s="118" t="str">
        <f>IF(juveniles!AU37&gt;0,juveniles!AU37,"")</f>
        <v/>
      </c>
      <c r="AH24" s="118" t="str">
        <f>IF(juveniles!AU38&gt;0,juveniles!AU38,"")</f>
        <v/>
      </c>
    </row>
    <row r="25" spans="1:34" ht="14">
      <c r="A25" s="63" t="str">
        <f>'juveniles_stats (μm)'!A$2</f>
        <v>Genus species</v>
      </c>
      <c r="B25" s="78" t="str">
        <f>'juveniles_stats (μm)'!B$2</f>
        <v>Country.sample</v>
      </c>
      <c r="C25" s="101">
        <f>juveniles!AV1</f>
        <v>24</v>
      </c>
      <c r="D25" s="103" t="str">
        <f>IF(juveniles!AW3&gt;0,juveniles!AW3,"")</f>
        <v/>
      </c>
      <c r="E25" s="118" t="str">
        <f>IF(juveniles!AW6&gt;0,juveniles!AW6,"")</f>
        <v/>
      </c>
      <c r="F25" s="118" t="str">
        <f>IF(juveniles!AW7&gt;0,juveniles!AW7,"")</f>
        <v/>
      </c>
      <c r="G25" s="118" t="str">
        <f>IF(juveniles!AW8&gt;0,juveniles!AW8,"")</f>
        <v/>
      </c>
      <c r="H25" s="118" t="str">
        <f>IF(juveniles!AW9&gt;0,juveniles!AW9,"")</f>
        <v/>
      </c>
      <c r="I25" s="118" t="str">
        <f>IF(juveniles!AW10&gt;0,juveniles!AW10,"")</f>
        <v/>
      </c>
      <c r="J25" s="119" t="str">
        <f>IF(juveniles!AW14&gt;0,juveniles!AW14,"")</f>
        <v/>
      </c>
      <c r="K25" s="118" t="e">
        <f>IF(juveniles!#REF!&gt;0,juveniles!#REF!,"")</f>
        <v>#REF!</v>
      </c>
      <c r="L25" s="118" t="e">
        <f>IF(juveniles!#REF!&gt;0,juveniles!#REF!,"")</f>
        <v>#REF!</v>
      </c>
      <c r="M25" s="118" t="str">
        <f>IF(juveniles!AW15&gt;0,juveniles!AW15,"")</f>
        <v/>
      </c>
      <c r="N25" s="118" t="e">
        <f>IF(juveniles!#REF!&gt;0,juveniles!#REF!,"")</f>
        <v>#REF!</v>
      </c>
      <c r="O25" s="118" t="str">
        <f>IF(juveniles!AW16&gt;0,juveniles!AW16,"")</f>
        <v/>
      </c>
      <c r="P25" s="118" t="str">
        <f>IF(juveniles!AW17&gt;0,juveniles!AW17,"")</f>
        <v/>
      </c>
      <c r="Q25" s="118" t="e">
        <f>IF(juveniles!#REF!&gt;0,juveniles!#REF!,"")</f>
        <v>#REF!</v>
      </c>
      <c r="R25" s="118" t="str">
        <f>IF(juveniles!AW18&gt;0,juveniles!AW18,"")</f>
        <v/>
      </c>
      <c r="S25" s="118" t="str">
        <f>IF(juveniles!AW19&gt;0,juveniles!AW19,"")</f>
        <v/>
      </c>
      <c r="T25" s="118" t="e">
        <f>IF(juveniles!#REF!&gt;0,juveniles!#REF!,"")</f>
        <v>#REF!</v>
      </c>
      <c r="U25" s="118" t="e">
        <f>IF(juveniles!#REF!&gt;0,juveniles!#REF!,"")</f>
        <v>#REF!</v>
      </c>
      <c r="V25" s="118" t="str">
        <f>IF(juveniles!AW20&gt;0,juveniles!AW20,"")</f>
        <v/>
      </c>
      <c r="W25" s="118" t="e">
        <f>IF(juveniles!#REF!&gt;0,juveniles!#REF!,"")</f>
        <v>#REF!</v>
      </c>
      <c r="X25" s="118" t="e">
        <f>IF(juveniles!#REF!&gt;0,juveniles!#REF!,"")</f>
        <v>#REF!</v>
      </c>
      <c r="Y25" s="118" t="str">
        <f>IF(juveniles!AW21&gt;0,juveniles!AW21,"")</f>
        <v/>
      </c>
      <c r="Z25" s="118" t="str">
        <f>IF(juveniles!AW23&gt;0,juveniles!AW23,"")</f>
        <v/>
      </c>
      <c r="AA25" s="118" t="str">
        <f>IF(juveniles!AW25&gt;0,juveniles!AW25,"")</f>
        <v/>
      </c>
      <c r="AB25" s="118" t="str">
        <f>IF(juveniles!AW26&gt;0,juveniles!AW26,"")</f>
        <v/>
      </c>
      <c r="AC25" s="118" t="str">
        <f>IF(juveniles!AW29&gt;0,juveniles!AW29,"")</f>
        <v/>
      </c>
      <c r="AD25" s="118" t="str">
        <f>IF(juveniles!AW30&gt;0,juveniles!AW30,"")</f>
        <v/>
      </c>
      <c r="AE25" s="118" t="str">
        <f>IF(juveniles!AW33&gt;0,juveniles!AW33,"")</f>
        <v/>
      </c>
      <c r="AF25" s="118" t="str">
        <f>IF(juveniles!AW34&gt;0,juveniles!AW34,"")</f>
        <v/>
      </c>
      <c r="AG25" s="118" t="str">
        <f>IF(juveniles!AW37&gt;0,juveniles!AW37,"")</f>
        <v/>
      </c>
      <c r="AH25" s="118" t="str">
        <f>IF(juveniles!AW38&gt;0,juveniles!AW38,"")</f>
        <v/>
      </c>
    </row>
    <row r="26" spans="1:34" ht="14">
      <c r="A26" s="63" t="str">
        <f>'juveniles_stats (μm)'!A$2</f>
        <v>Genus species</v>
      </c>
      <c r="B26" s="78" t="str">
        <f>'juveniles_stats (μm)'!B$2</f>
        <v>Country.sample</v>
      </c>
      <c r="C26" s="101">
        <f>juveniles!AX1</f>
        <v>25</v>
      </c>
      <c r="D26" s="103" t="str">
        <f>IF(juveniles!AY3&gt;0,juveniles!AY3,"")</f>
        <v/>
      </c>
      <c r="E26" s="118" t="str">
        <f>IF(juveniles!AY6&gt;0,juveniles!AY6,"")</f>
        <v/>
      </c>
      <c r="F26" s="118" t="str">
        <f>IF(juveniles!AY7&gt;0,juveniles!AY7,"")</f>
        <v/>
      </c>
      <c r="G26" s="118" t="str">
        <f>IF(juveniles!AY8&gt;0,juveniles!AY8,"")</f>
        <v/>
      </c>
      <c r="H26" s="118" t="str">
        <f>IF(juveniles!AY9&gt;0,juveniles!AY9,"")</f>
        <v/>
      </c>
      <c r="I26" s="118" t="str">
        <f>IF(juveniles!AY10&gt;0,juveniles!AY10,"")</f>
        <v/>
      </c>
      <c r="J26" s="119" t="str">
        <f>IF(juveniles!AY14&gt;0,juveniles!AY14,"")</f>
        <v/>
      </c>
      <c r="K26" s="118" t="e">
        <f>IF(juveniles!#REF!&gt;0,juveniles!#REF!,"")</f>
        <v>#REF!</v>
      </c>
      <c r="L26" s="118" t="e">
        <f>IF(juveniles!#REF!&gt;0,juveniles!#REF!,"")</f>
        <v>#REF!</v>
      </c>
      <c r="M26" s="118" t="str">
        <f>IF(juveniles!AY15&gt;0,juveniles!AY15,"")</f>
        <v/>
      </c>
      <c r="N26" s="118" t="e">
        <f>IF(juveniles!#REF!&gt;0,juveniles!#REF!,"")</f>
        <v>#REF!</v>
      </c>
      <c r="O26" s="118" t="str">
        <f>IF(juveniles!AY16&gt;0,juveniles!AY16,"")</f>
        <v/>
      </c>
      <c r="P26" s="118" t="str">
        <f>IF(juveniles!AY17&gt;0,juveniles!AY17,"")</f>
        <v/>
      </c>
      <c r="Q26" s="118" t="e">
        <f>IF(juveniles!#REF!&gt;0,juveniles!#REF!,"")</f>
        <v>#REF!</v>
      </c>
      <c r="R26" s="118" t="str">
        <f>IF(juveniles!AY18&gt;0,juveniles!AY18,"")</f>
        <v/>
      </c>
      <c r="S26" s="118" t="str">
        <f>IF(juveniles!AY19&gt;0,juveniles!AY19,"")</f>
        <v/>
      </c>
      <c r="T26" s="118" t="e">
        <f>IF(juveniles!#REF!&gt;0,juveniles!#REF!,"")</f>
        <v>#REF!</v>
      </c>
      <c r="U26" s="118" t="e">
        <f>IF(juveniles!#REF!&gt;0,juveniles!#REF!,"")</f>
        <v>#REF!</v>
      </c>
      <c r="V26" s="118" t="str">
        <f>IF(juveniles!AY20&gt;0,juveniles!AY20,"")</f>
        <v/>
      </c>
      <c r="W26" s="118" t="e">
        <f>IF(juveniles!#REF!&gt;0,juveniles!#REF!,"")</f>
        <v>#REF!</v>
      </c>
      <c r="X26" s="118" t="e">
        <f>IF(juveniles!#REF!&gt;0,juveniles!#REF!,"")</f>
        <v>#REF!</v>
      </c>
      <c r="Y26" s="118" t="str">
        <f>IF(juveniles!AY21&gt;0,juveniles!AY21,"")</f>
        <v/>
      </c>
      <c r="Z26" s="118" t="str">
        <f>IF(juveniles!AY23&gt;0,juveniles!AY23,"")</f>
        <v/>
      </c>
      <c r="AA26" s="118" t="str">
        <f>IF(juveniles!AY25&gt;0,juveniles!AY25,"")</f>
        <v/>
      </c>
      <c r="AB26" s="118" t="str">
        <f>IF(juveniles!AY26&gt;0,juveniles!AY26,"")</f>
        <v/>
      </c>
      <c r="AC26" s="118" t="str">
        <f>IF(juveniles!AY29&gt;0,juveniles!AY29,"")</f>
        <v/>
      </c>
      <c r="AD26" s="118" t="str">
        <f>IF(juveniles!AY30&gt;0,juveniles!AY30,"")</f>
        <v/>
      </c>
      <c r="AE26" s="118" t="str">
        <f>IF(juveniles!AY33&gt;0,juveniles!AY33,"")</f>
        <v/>
      </c>
      <c r="AF26" s="118" t="str">
        <f>IF(juveniles!AY34&gt;0,juveniles!AY34,"")</f>
        <v/>
      </c>
      <c r="AG26" s="118" t="str">
        <f>IF(juveniles!AY37&gt;0,juveniles!AY37,"")</f>
        <v/>
      </c>
      <c r="AH26" s="118" t="str">
        <f>IF(juveniles!AY38&gt;0,juveniles!AY38,"")</f>
        <v/>
      </c>
    </row>
    <row r="27" spans="1:34" ht="14">
      <c r="A27" s="63" t="str">
        <f>'juveniles_stats (μm)'!A$2</f>
        <v>Genus species</v>
      </c>
      <c r="B27" s="78" t="str">
        <f>'juveniles_stats (μm)'!B$2</f>
        <v>Country.sample</v>
      </c>
      <c r="C27" s="101">
        <f>juveniles!AZ1</f>
        <v>26</v>
      </c>
      <c r="D27" s="103" t="str">
        <f>IF(juveniles!BA3&gt;0,juveniles!BA3,"")</f>
        <v/>
      </c>
      <c r="E27" s="118" t="str">
        <f>IF(juveniles!BA6&gt;0,juveniles!BA6,"")</f>
        <v/>
      </c>
      <c r="F27" s="118" t="str">
        <f>IF(juveniles!BA7&gt;0,juveniles!BA7,"")</f>
        <v/>
      </c>
      <c r="G27" s="118" t="str">
        <f>IF(juveniles!BA8&gt;0,juveniles!BA8,"")</f>
        <v/>
      </c>
      <c r="H27" s="118" t="str">
        <f>IF(juveniles!BA9&gt;0,juveniles!BA9,"")</f>
        <v/>
      </c>
      <c r="I27" s="118" t="str">
        <f>IF(juveniles!BA10&gt;0,juveniles!BA10,"")</f>
        <v/>
      </c>
      <c r="J27" s="119" t="str">
        <f>IF(juveniles!BA14&gt;0,juveniles!BA14,"")</f>
        <v/>
      </c>
      <c r="K27" s="118" t="e">
        <f>IF(juveniles!#REF!&gt;0,juveniles!#REF!,"")</f>
        <v>#REF!</v>
      </c>
      <c r="L27" s="118" t="e">
        <f>IF(juveniles!#REF!&gt;0,juveniles!#REF!,"")</f>
        <v>#REF!</v>
      </c>
      <c r="M27" s="118" t="str">
        <f>IF(juveniles!BA15&gt;0,juveniles!BA15,"")</f>
        <v/>
      </c>
      <c r="N27" s="118" t="e">
        <f>IF(juveniles!#REF!&gt;0,juveniles!#REF!,"")</f>
        <v>#REF!</v>
      </c>
      <c r="O27" s="118" t="str">
        <f>IF(juveniles!BA16&gt;0,juveniles!BA16,"")</f>
        <v/>
      </c>
      <c r="P27" s="118" t="str">
        <f>IF(juveniles!BA17&gt;0,juveniles!BA17,"")</f>
        <v/>
      </c>
      <c r="Q27" s="118" t="e">
        <f>IF(juveniles!#REF!&gt;0,juveniles!#REF!,"")</f>
        <v>#REF!</v>
      </c>
      <c r="R27" s="118" t="str">
        <f>IF(juveniles!BA18&gt;0,juveniles!BA18,"")</f>
        <v/>
      </c>
      <c r="S27" s="118" t="str">
        <f>IF(juveniles!BA19&gt;0,juveniles!BA19,"")</f>
        <v/>
      </c>
      <c r="T27" s="118" t="e">
        <f>IF(juveniles!#REF!&gt;0,juveniles!#REF!,"")</f>
        <v>#REF!</v>
      </c>
      <c r="U27" s="118" t="e">
        <f>IF(juveniles!#REF!&gt;0,juveniles!#REF!,"")</f>
        <v>#REF!</v>
      </c>
      <c r="V27" s="118" t="str">
        <f>IF(juveniles!BA20&gt;0,juveniles!BA20,"")</f>
        <v/>
      </c>
      <c r="W27" s="118" t="e">
        <f>IF(juveniles!#REF!&gt;0,juveniles!#REF!,"")</f>
        <v>#REF!</v>
      </c>
      <c r="X27" s="118" t="e">
        <f>IF(juveniles!#REF!&gt;0,juveniles!#REF!,"")</f>
        <v>#REF!</v>
      </c>
      <c r="Y27" s="118" t="str">
        <f>IF(juveniles!BA21&gt;0,juveniles!BA21,"")</f>
        <v/>
      </c>
      <c r="Z27" s="118" t="str">
        <f>IF(juveniles!BA23&gt;0,juveniles!BA23,"")</f>
        <v/>
      </c>
      <c r="AA27" s="118" t="str">
        <f>IF(juveniles!BA25&gt;0,juveniles!BA25,"")</f>
        <v/>
      </c>
      <c r="AB27" s="118" t="str">
        <f>IF(juveniles!BA26&gt;0,juveniles!BA26,"")</f>
        <v/>
      </c>
      <c r="AC27" s="118" t="str">
        <f>IF(juveniles!BA29&gt;0,juveniles!BA29,"")</f>
        <v/>
      </c>
      <c r="AD27" s="118" t="str">
        <f>IF(juveniles!BA30&gt;0,juveniles!BA30,"")</f>
        <v/>
      </c>
      <c r="AE27" s="118" t="str">
        <f>IF(juveniles!BA33&gt;0,juveniles!BA33,"")</f>
        <v/>
      </c>
      <c r="AF27" s="118" t="str">
        <f>IF(juveniles!BA34&gt;0,juveniles!BA34,"")</f>
        <v/>
      </c>
      <c r="AG27" s="118" t="str">
        <f>IF(juveniles!BA37&gt;0,juveniles!BA37,"")</f>
        <v/>
      </c>
      <c r="AH27" s="118" t="str">
        <f>IF(juveniles!BA38&gt;0,juveniles!BA38,"")</f>
        <v/>
      </c>
    </row>
    <row r="28" spans="1:34" ht="14">
      <c r="A28" s="63" t="str">
        <f>'juveniles_stats (μm)'!A$2</f>
        <v>Genus species</v>
      </c>
      <c r="B28" s="78" t="str">
        <f>'juveniles_stats (μm)'!B$2</f>
        <v>Country.sample</v>
      </c>
      <c r="C28" s="101">
        <f>juveniles!BB1</f>
        <v>27</v>
      </c>
      <c r="D28" s="103" t="str">
        <f>IF(juveniles!BC3&gt;0,juveniles!BC3,"")</f>
        <v/>
      </c>
      <c r="E28" s="118" t="str">
        <f>IF(juveniles!BC6&gt;0,juveniles!BC6,"")</f>
        <v/>
      </c>
      <c r="F28" s="118" t="str">
        <f>IF(juveniles!BC7&gt;0,juveniles!BC7,"")</f>
        <v/>
      </c>
      <c r="G28" s="118" t="str">
        <f>IF(juveniles!BC8&gt;0,juveniles!BC8,"")</f>
        <v/>
      </c>
      <c r="H28" s="118" t="str">
        <f>IF(juveniles!BC9&gt;0,juveniles!BC9,"")</f>
        <v/>
      </c>
      <c r="I28" s="118" t="str">
        <f>IF(juveniles!BC10&gt;0,juveniles!BC10,"")</f>
        <v/>
      </c>
      <c r="J28" s="119" t="str">
        <f>IF(juveniles!BC14&gt;0,juveniles!BC14,"")</f>
        <v/>
      </c>
      <c r="K28" s="118" t="e">
        <f>IF(juveniles!#REF!&gt;0,juveniles!#REF!,"")</f>
        <v>#REF!</v>
      </c>
      <c r="L28" s="118" t="e">
        <f>IF(juveniles!#REF!&gt;0,juveniles!#REF!,"")</f>
        <v>#REF!</v>
      </c>
      <c r="M28" s="118" t="str">
        <f>IF(juveniles!BC15&gt;0,juveniles!BC15,"")</f>
        <v/>
      </c>
      <c r="N28" s="118" t="e">
        <f>IF(juveniles!#REF!&gt;0,juveniles!#REF!,"")</f>
        <v>#REF!</v>
      </c>
      <c r="O28" s="118" t="str">
        <f>IF(juveniles!BC16&gt;0,juveniles!BC16,"")</f>
        <v/>
      </c>
      <c r="P28" s="118" t="str">
        <f>IF(juveniles!BC17&gt;0,juveniles!BC17,"")</f>
        <v/>
      </c>
      <c r="Q28" s="118" t="e">
        <f>IF(juveniles!#REF!&gt;0,juveniles!#REF!,"")</f>
        <v>#REF!</v>
      </c>
      <c r="R28" s="118" t="str">
        <f>IF(juveniles!BC18&gt;0,juveniles!BC18,"")</f>
        <v/>
      </c>
      <c r="S28" s="118" t="str">
        <f>IF(juveniles!BC19&gt;0,juveniles!BC19,"")</f>
        <v/>
      </c>
      <c r="T28" s="118" t="e">
        <f>IF(juveniles!#REF!&gt;0,juveniles!#REF!,"")</f>
        <v>#REF!</v>
      </c>
      <c r="U28" s="118" t="e">
        <f>IF(juveniles!#REF!&gt;0,juveniles!#REF!,"")</f>
        <v>#REF!</v>
      </c>
      <c r="V28" s="118" t="str">
        <f>IF(juveniles!BC20&gt;0,juveniles!BC20,"")</f>
        <v/>
      </c>
      <c r="W28" s="118" t="e">
        <f>IF(juveniles!#REF!&gt;0,juveniles!#REF!,"")</f>
        <v>#REF!</v>
      </c>
      <c r="X28" s="118" t="e">
        <f>IF(juveniles!#REF!&gt;0,juveniles!#REF!,"")</f>
        <v>#REF!</v>
      </c>
      <c r="Y28" s="118" t="str">
        <f>IF(juveniles!BC21&gt;0,juveniles!BC21,"")</f>
        <v/>
      </c>
      <c r="Z28" s="118" t="str">
        <f>IF(juveniles!BC23&gt;0,juveniles!BC23,"")</f>
        <v/>
      </c>
      <c r="AA28" s="118" t="str">
        <f>IF(juveniles!BC25&gt;0,juveniles!BC25,"")</f>
        <v/>
      </c>
      <c r="AB28" s="118" t="str">
        <f>IF(juveniles!BC26&gt;0,juveniles!BC26,"")</f>
        <v/>
      </c>
      <c r="AC28" s="118" t="str">
        <f>IF(juveniles!BC29&gt;0,juveniles!BC29,"")</f>
        <v/>
      </c>
      <c r="AD28" s="118" t="str">
        <f>IF(juveniles!BC30&gt;0,juveniles!BC30,"")</f>
        <v/>
      </c>
      <c r="AE28" s="118" t="str">
        <f>IF(juveniles!BC33&gt;0,juveniles!BC33,"")</f>
        <v/>
      </c>
      <c r="AF28" s="118" t="str">
        <f>IF(juveniles!BC34&gt;0,juveniles!BC34,"")</f>
        <v/>
      </c>
      <c r="AG28" s="118" t="str">
        <f>IF(juveniles!BC37&gt;0,juveniles!BC37,"")</f>
        <v/>
      </c>
      <c r="AH28" s="118" t="str">
        <f>IF(juveniles!BC38&gt;0,juveniles!BC38,"")</f>
        <v/>
      </c>
    </row>
    <row r="29" spans="1:34" ht="14">
      <c r="A29" s="63" t="str">
        <f>'juveniles_stats (μm)'!A$2</f>
        <v>Genus species</v>
      </c>
      <c r="B29" s="78" t="str">
        <f>'juveniles_stats (μm)'!B$2</f>
        <v>Country.sample</v>
      </c>
      <c r="C29" s="101">
        <f>juveniles!BD1</f>
        <v>28</v>
      </c>
      <c r="D29" s="103" t="str">
        <f>IF(juveniles!BE3&gt;0,juveniles!BE3,"")</f>
        <v/>
      </c>
      <c r="E29" s="118" t="str">
        <f>IF(juveniles!BE6&gt;0,juveniles!BE6,"")</f>
        <v/>
      </c>
      <c r="F29" s="118" t="str">
        <f>IF(juveniles!BE7&gt;0,juveniles!BE7,"")</f>
        <v/>
      </c>
      <c r="G29" s="118" t="str">
        <f>IF(juveniles!BE8&gt;0,juveniles!BE8,"")</f>
        <v/>
      </c>
      <c r="H29" s="118" t="str">
        <f>IF(juveniles!BE9&gt;0,juveniles!BE9,"")</f>
        <v/>
      </c>
      <c r="I29" s="118" t="str">
        <f>IF(juveniles!BE10&gt;0,juveniles!BE10,"")</f>
        <v/>
      </c>
      <c r="J29" s="119" t="str">
        <f>IF(juveniles!BE14&gt;0,juveniles!BE14,"")</f>
        <v/>
      </c>
      <c r="K29" s="118" t="e">
        <f>IF(juveniles!#REF!&gt;0,juveniles!#REF!,"")</f>
        <v>#REF!</v>
      </c>
      <c r="L29" s="118" t="e">
        <f>IF(juveniles!#REF!&gt;0,juveniles!#REF!,"")</f>
        <v>#REF!</v>
      </c>
      <c r="M29" s="118" t="str">
        <f>IF(juveniles!BE15&gt;0,juveniles!BE15,"")</f>
        <v/>
      </c>
      <c r="N29" s="118" t="e">
        <f>IF(juveniles!#REF!&gt;0,juveniles!#REF!,"")</f>
        <v>#REF!</v>
      </c>
      <c r="O29" s="118" t="str">
        <f>IF(juveniles!BE16&gt;0,juveniles!BE16,"")</f>
        <v/>
      </c>
      <c r="P29" s="118" t="str">
        <f>IF(juveniles!BE17&gt;0,juveniles!BE17,"")</f>
        <v/>
      </c>
      <c r="Q29" s="118" t="e">
        <f>IF(juveniles!#REF!&gt;0,juveniles!#REF!,"")</f>
        <v>#REF!</v>
      </c>
      <c r="R29" s="118" t="str">
        <f>IF(juveniles!BE18&gt;0,juveniles!BE18,"")</f>
        <v/>
      </c>
      <c r="S29" s="118" t="str">
        <f>IF(juveniles!BE19&gt;0,juveniles!BE19,"")</f>
        <v/>
      </c>
      <c r="T29" s="118" t="e">
        <f>IF(juveniles!#REF!&gt;0,juveniles!#REF!,"")</f>
        <v>#REF!</v>
      </c>
      <c r="U29" s="118" t="e">
        <f>IF(juveniles!#REF!&gt;0,juveniles!#REF!,"")</f>
        <v>#REF!</v>
      </c>
      <c r="V29" s="118" t="str">
        <f>IF(juveniles!BE20&gt;0,juveniles!BE20,"")</f>
        <v/>
      </c>
      <c r="W29" s="118" t="e">
        <f>IF(juveniles!#REF!&gt;0,juveniles!#REF!,"")</f>
        <v>#REF!</v>
      </c>
      <c r="X29" s="118" t="e">
        <f>IF(juveniles!#REF!&gt;0,juveniles!#REF!,"")</f>
        <v>#REF!</v>
      </c>
      <c r="Y29" s="118" t="str">
        <f>IF(juveniles!BE21&gt;0,juveniles!BE21,"")</f>
        <v/>
      </c>
      <c r="Z29" s="118" t="str">
        <f>IF(juveniles!BE23&gt;0,juveniles!BE23,"")</f>
        <v/>
      </c>
      <c r="AA29" s="118" t="str">
        <f>IF(juveniles!BE25&gt;0,juveniles!BE25,"")</f>
        <v/>
      </c>
      <c r="AB29" s="118" t="str">
        <f>IF(juveniles!BE26&gt;0,juveniles!BE26,"")</f>
        <v/>
      </c>
      <c r="AC29" s="118" t="str">
        <f>IF(juveniles!BE29&gt;0,juveniles!BE29,"")</f>
        <v/>
      </c>
      <c r="AD29" s="118" t="str">
        <f>IF(juveniles!BE30&gt;0,juveniles!BE30,"")</f>
        <v/>
      </c>
      <c r="AE29" s="118" t="str">
        <f>IF(juveniles!BE33&gt;0,juveniles!BE33,"")</f>
        <v/>
      </c>
      <c r="AF29" s="118" t="str">
        <f>IF(juveniles!BE34&gt;0,juveniles!BE34,"")</f>
        <v/>
      </c>
      <c r="AG29" s="118" t="str">
        <f>IF(juveniles!BE37&gt;0,juveniles!BE37,"")</f>
        <v/>
      </c>
      <c r="AH29" s="118" t="str">
        <f>IF(juveniles!BE38&gt;0,juveniles!BE38,"")</f>
        <v/>
      </c>
    </row>
    <row r="30" spans="1:34" ht="14">
      <c r="A30" s="63" t="str">
        <f>'juveniles_stats (μm)'!A$2</f>
        <v>Genus species</v>
      </c>
      <c r="B30" s="78" t="str">
        <f>'juveniles_stats (μm)'!B$2</f>
        <v>Country.sample</v>
      </c>
      <c r="C30" s="101">
        <f>juveniles!BF1</f>
        <v>29</v>
      </c>
      <c r="D30" s="103" t="str">
        <f>IF(juveniles!BG3&gt;0,juveniles!BG3,"")</f>
        <v/>
      </c>
      <c r="E30" s="118" t="str">
        <f>IF(juveniles!BG6&gt;0,juveniles!BG6,"")</f>
        <v/>
      </c>
      <c r="F30" s="118" t="str">
        <f>IF(juveniles!BG7&gt;0,juveniles!BG7,"")</f>
        <v/>
      </c>
      <c r="G30" s="118" t="str">
        <f>IF(juveniles!BG8&gt;0,juveniles!BG8,"")</f>
        <v/>
      </c>
      <c r="H30" s="118" t="str">
        <f>IF(juveniles!BG9&gt;0,juveniles!BG9,"")</f>
        <v/>
      </c>
      <c r="I30" s="118" t="str">
        <f>IF(juveniles!BG10&gt;0,juveniles!BG10,"")</f>
        <v/>
      </c>
      <c r="J30" s="119" t="str">
        <f>IF(juveniles!BG14&gt;0,juveniles!BG14,"")</f>
        <v/>
      </c>
      <c r="K30" s="118" t="e">
        <f>IF(juveniles!#REF!&gt;0,juveniles!#REF!,"")</f>
        <v>#REF!</v>
      </c>
      <c r="L30" s="118" t="e">
        <f>IF(juveniles!#REF!&gt;0,juveniles!#REF!,"")</f>
        <v>#REF!</v>
      </c>
      <c r="M30" s="118" t="str">
        <f>IF(juveniles!BG15&gt;0,juveniles!BG15,"")</f>
        <v/>
      </c>
      <c r="N30" s="118" t="e">
        <f>IF(juveniles!#REF!&gt;0,juveniles!#REF!,"")</f>
        <v>#REF!</v>
      </c>
      <c r="O30" s="118" t="str">
        <f>IF(juveniles!BG16&gt;0,juveniles!BG16,"")</f>
        <v/>
      </c>
      <c r="P30" s="118" t="str">
        <f>IF(juveniles!BG17&gt;0,juveniles!BG17,"")</f>
        <v/>
      </c>
      <c r="Q30" s="118" t="e">
        <f>IF(juveniles!#REF!&gt;0,juveniles!#REF!,"")</f>
        <v>#REF!</v>
      </c>
      <c r="R30" s="118" t="str">
        <f>IF(juveniles!BG18&gt;0,juveniles!BG18,"")</f>
        <v/>
      </c>
      <c r="S30" s="118" t="str">
        <f>IF(juveniles!BG19&gt;0,juveniles!BG19,"")</f>
        <v/>
      </c>
      <c r="T30" s="118" t="e">
        <f>IF(juveniles!#REF!&gt;0,juveniles!#REF!,"")</f>
        <v>#REF!</v>
      </c>
      <c r="U30" s="118" t="e">
        <f>IF(juveniles!#REF!&gt;0,juveniles!#REF!,"")</f>
        <v>#REF!</v>
      </c>
      <c r="V30" s="118" t="str">
        <f>IF(juveniles!BG20&gt;0,juveniles!BG20,"")</f>
        <v/>
      </c>
      <c r="W30" s="118" t="e">
        <f>IF(juveniles!#REF!&gt;0,juveniles!#REF!,"")</f>
        <v>#REF!</v>
      </c>
      <c r="X30" s="118" t="e">
        <f>IF(juveniles!#REF!&gt;0,juveniles!#REF!,"")</f>
        <v>#REF!</v>
      </c>
      <c r="Y30" s="118" t="str">
        <f>IF(juveniles!BG21&gt;0,juveniles!BG21,"")</f>
        <v/>
      </c>
      <c r="Z30" s="118" t="str">
        <f>IF(juveniles!BG23&gt;0,juveniles!BG23,"")</f>
        <v/>
      </c>
      <c r="AA30" s="118" t="str">
        <f>IF(juveniles!BG25&gt;0,juveniles!BG25,"")</f>
        <v/>
      </c>
      <c r="AB30" s="118" t="str">
        <f>IF(juveniles!BG26&gt;0,juveniles!BG26,"")</f>
        <v/>
      </c>
      <c r="AC30" s="118" t="str">
        <f>IF(juveniles!BG29&gt;0,juveniles!BG29,"")</f>
        <v/>
      </c>
      <c r="AD30" s="118" t="str">
        <f>IF(juveniles!BG30&gt;0,juveniles!BG30,"")</f>
        <v/>
      </c>
      <c r="AE30" s="118" t="str">
        <f>IF(juveniles!BG33&gt;0,juveniles!BG33,"")</f>
        <v/>
      </c>
      <c r="AF30" s="118" t="str">
        <f>IF(juveniles!BG34&gt;0,juveniles!BG34,"")</f>
        <v/>
      </c>
      <c r="AG30" s="118" t="str">
        <f>IF(juveniles!BG37&gt;0,juveniles!BG37,"")</f>
        <v/>
      </c>
      <c r="AH30" s="118" t="str">
        <f>IF(juveniles!BG38&gt;0,juveniles!BG38,"")</f>
        <v/>
      </c>
    </row>
    <row r="31" spans="1:34" ht="14">
      <c r="A31" s="63" t="str">
        <f>'juveniles_stats (μm)'!A$2</f>
        <v>Genus species</v>
      </c>
      <c r="B31" s="78" t="str">
        <f>'juveniles_stats (μm)'!B$2</f>
        <v>Country.sample</v>
      </c>
      <c r="C31" s="101">
        <f>juveniles!BH1</f>
        <v>30</v>
      </c>
      <c r="D31" s="103" t="str">
        <f>IF(juveniles!BI3&gt;0,juveniles!BI3,"")</f>
        <v/>
      </c>
      <c r="E31" s="118" t="str">
        <f>IF(juveniles!BI6&gt;0,juveniles!BI6,"")</f>
        <v/>
      </c>
      <c r="F31" s="118" t="str">
        <f>IF(juveniles!BI7&gt;0,juveniles!BI7,"")</f>
        <v/>
      </c>
      <c r="G31" s="118" t="str">
        <f>IF(juveniles!BI8&gt;0,juveniles!BI8,"")</f>
        <v/>
      </c>
      <c r="H31" s="118" t="str">
        <f>IF(juveniles!BI9&gt;0,juveniles!BI9,"")</f>
        <v/>
      </c>
      <c r="I31" s="118" t="str">
        <f>IF(juveniles!BI10&gt;0,juveniles!BI10,"")</f>
        <v/>
      </c>
      <c r="J31" s="119" t="str">
        <f>IF(juveniles!BI14&gt;0,juveniles!BI14,"")</f>
        <v/>
      </c>
      <c r="K31" s="118" t="e">
        <f>IF(juveniles!#REF!&gt;0,juveniles!#REF!,"")</f>
        <v>#REF!</v>
      </c>
      <c r="L31" s="118" t="e">
        <f>IF(juveniles!#REF!&gt;0,juveniles!#REF!,"")</f>
        <v>#REF!</v>
      </c>
      <c r="M31" s="118" t="str">
        <f>IF(juveniles!BI15&gt;0,juveniles!BI15,"")</f>
        <v/>
      </c>
      <c r="N31" s="118" t="e">
        <f>IF(juveniles!#REF!&gt;0,juveniles!#REF!,"")</f>
        <v>#REF!</v>
      </c>
      <c r="O31" s="118" t="str">
        <f>IF(juveniles!BI16&gt;0,juveniles!BI16,"")</f>
        <v/>
      </c>
      <c r="P31" s="118" t="str">
        <f>IF(juveniles!BI17&gt;0,juveniles!BI17,"")</f>
        <v/>
      </c>
      <c r="Q31" s="118" t="e">
        <f>IF(juveniles!#REF!&gt;0,juveniles!#REF!,"")</f>
        <v>#REF!</v>
      </c>
      <c r="R31" s="118" t="str">
        <f>IF(juveniles!BI18&gt;0,juveniles!BI18,"")</f>
        <v/>
      </c>
      <c r="S31" s="118" t="str">
        <f>IF(juveniles!BI19&gt;0,juveniles!BI19,"")</f>
        <v/>
      </c>
      <c r="T31" s="118" t="e">
        <f>IF(juveniles!#REF!&gt;0,juveniles!#REF!,"")</f>
        <v>#REF!</v>
      </c>
      <c r="U31" s="118" t="e">
        <f>IF(juveniles!#REF!&gt;0,juveniles!#REF!,"")</f>
        <v>#REF!</v>
      </c>
      <c r="V31" s="118" t="str">
        <f>IF(juveniles!BI20&gt;0,juveniles!BI20,"")</f>
        <v/>
      </c>
      <c r="W31" s="118" t="e">
        <f>IF(juveniles!#REF!&gt;0,juveniles!#REF!,"")</f>
        <v>#REF!</v>
      </c>
      <c r="X31" s="118" t="e">
        <f>IF(juveniles!#REF!&gt;0,juveniles!#REF!,"")</f>
        <v>#REF!</v>
      </c>
      <c r="Y31" s="118" t="str">
        <f>IF(juveniles!BI21&gt;0,juveniles!BI21,"")</f>
        <v/>
      </c>
      <c r="Z31" s="118" t="str">
        <f>IF(juveniles!BI23&gt;0,juveniles!BI23,"")</f>
        <v/>
      </c>
      <c r="AA31" s="118" t="str">
        <f>IF(juveniles!BI25&gt;0,juveniles!BI25,"")</f>
        <v/>
      </c>
      <c r="AB31" s="118" t="str">
        <f>IF(juveniles!BI26&gt;0,juveniles!BI26,"")</f>
        <v/>
      </c>
      <c r="AC31" s="118" t="str">
        <f>IF(juveniles!BI29&gt;0,juveniles!BI29,"")</f>
        <v/>
      </c>
      <c r="AD31" s="118" t="str">
        <f>IF(juveniles!BI30&gt;0,juveniles!BI30,"")</f>
        <v/>
      </c>
      <c r="AE31" s="118" t="str">
        <f>IF(juveniles!BI33&gt;0,juveniles!BI33,"")</f>
        <v/>
      </c>
      <c r="AF31" s="118" t="str">
        <f>IF(juveniles!BI34&gt;0,juveniles!BI34,"")</f>
        <v/>
      </c>
      <c r="AG31" s="118" t="str">
        <f>IF(juveniles!BI37&gt;0,juveniles!BI37,"")</f>
        <v/>
      </c>
      <c r="AH31" s="118" t="str">
        <f>IF(juveniles!BI38&gt;0,juveniles!BI38,"")</f>
        <v/>
      </c>
    </row>
  </sheetData>
  <pageMargins left="0.7" right="0.7" top="0.75" bottom="0.75" header="0.3" footer="0.3"/>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66FF66"/>
  </sheetPr>
  <dimension ref="A1:AP31"/>
  <sheetViews>
    <sheetView zoomScaleNormal="100" workbookViewId="0">
      <pane xSplit="3" ySplit="1" topLeftCell="D2" activePane="bottomRight" state="frozen"/>
      <selection activeCell="C2" sqref="C2"/>
      <selection pane="topRight" activeCell="C2" sqref="C2"/>
      <selection pane="bottomLeft" activeCell="C2" sqref="C2"/>
      <selection pane="bottomRight"/>
    </sheetView>
  </sheetViews>
  <sheetFormatPr baseColWidth="10" defaultColWidth="9.1640625" defaultRowHeight="13"/>
  <cols>
    <col min="1" max="1" width="16.83203125" style="65" customWidth="1"/>
    <col min="2" max="2" width="16.83203125" style="80" customWidth="1"/>
    <col min="3" max="3" width="9.1640625" style="66"/>
    <col min="4" max="4" width="9.1640625" style="64" customWidth="1"/>
    <col min="5" max="10" width="9.1640625" style="64"/>
    <col min="11" max="12" width="11.33203125" style="64" customWidth="1"/>
    <col min="13" max="30" width="9.1640625" style="64"/>
    <col min="31" max="32" width="6.6640625" style="64" customWidth="1"/>
    <col min="33" max="33" width="12.5" style="64" customWidth="1"/>
    <col min="34" max="35" width="6.6640625" style="64" customWidth="1"/>
    <col min="36" max="36" width="12.5" style="64" customWidth="1"/>
    <col min="37" max="38" width="6.6640625" style="64" customWidth="1"/>
    <col min="39" max="39" width="12.5" style="64" customWidth="1"/>
    <col min="40" max="41" width="6.6640625" style="64" customWidth="1"/>
    <col min="42" max="42" width="12.5" style="64" customWidth="1"/>
    <col min="43" max="16384" width="9.1640625" style="64"/>
  </cols>
  <sheetData>
    <row r="1" spans="1:42" ht="45">
      <c r="A1" s="63" t="s">
        <v>58</v>
      </c>
      <c r="B1" s="81" t="s">
        <v>59</v>
      </c>
      <c r="C1" s="67" t="s">
        <v>41</v>
      </c>
      <c r="D1" s="82" t="s">
        <v>4</v>
      </c>
      <c r="E1" s="82" t="s">
        <v>28</v>
      </c>
      <c r="F1" s="82" t="s">
        <v>43</v>
      </c>
      <c r="G1" s="82" t="s">
        <v>44</v>
      </c>
      <c r="H1" s="82" t="s">
        <v>45</v>
      </c>
      <c r="I1" s="82" t="s">
        <v>46</v>
      </c>
      <c r="J1" s="82" t="s">
        <v>47</v>
      </c>
      <c r="K1" s="82" t="s">
        <v>48</v>
      </c>
      <c r="L1" s="82" t="s">
        <v>49</v>
      </c>
      <c r="M1" s="82" t="s">
        <v>74</v>
      </c>
      <c r="N1" s="82" t="s">
        <v>75</v>
      </c>
      <c r="O1" s="82" t="s">
        <v>82</v>
      </c>
      <c r="P1" s="82" t="s">
        <v>79</v>
      </c>
      <c r="Q1" s="82" t="s">
        <v>76</v>
      </c>
      <c r="R1" s="82" t="s">
        <v>83</v>
      </c>
      <c r="S1" s="82" t="s">
        <v>80</v>
      </c>
      <c r="T1" s="82" t="s">
        <v>77</v>
      </c>
      <c r="U1" s="82" t="s">
        <v>84</v>
      </c>
      <c r="V1" s="82" t="s">
        <v>81</v>
      </c>
      <c r="W1" s="82" t="s">
        <v>78</v>
      </c>
      <c r="X1" s="82" t="s">
        <v>85</v>
      </c>
      <c r="Y1" s="82" t="s">
        <v>5</v>
      </c>
      <c r="Z1" s="82" t="s">
        <v>26</v>
      </c>
      <c r="AA1" s="82" t="s">
        <v>27</v>
      </c>
      <c r="AB1" s="82" t="s">
        <v>6</v>
      </c>
      <c r="AC1" s="82" t="s">
        <v>7</v>
      </c>
      <c r="AD1" s="82" t="s">
        <v>8</v>
      </c>
      <c r="AE1" s="82" t="s">
        <v>60</v>
      </c>
      <c r="AF1" s="82" t="s">
        <v>61</v>
      </c>
      <c r="AG1" s="82" t="s">
        <v>101</v>
      </c>
      <c r="AH1" s="82" t="s">
        <v>62</v>
      </c>
      <c r="AI1" s="82" t="s">
        <v>63</v>
      </c>
      <c r="AJ1" s="82" t="s">
        <v>102</v>
      </c>
      <c r="AK1" s="82" t="s">
        <v>64</v>
      </c>
      <c r="AL1" s="82" t="s">
        <v>65</v>
      </c>
      <c r="AM1" s="82" t="s">
        <v>103</v>
      </c>
      <c r="AN1" s="82" t="s">
        <v>66</v>
      </c>
      <c r="AO1" s="82" t="s">
        <v>67</v>
      </c>
      <c r="AP1" s="82" t="s">
        <v>104</v>
      </c>
    </row>
    <row r="2" spans="1:42" ht="14">
      <c r="A2" s="127" t="str">
        <f>'general info'!D2</f>
        <v>Genus species</v>
      </c>
      <c r="B2" s="128" t="str">
        <f>'general info'!D3</f>
        <v>Country.sample</v>
      </c>
      <c r="C2" s="101" t="str">
        <f>larvae!B1</f>
        <v>1 (HOL)</v>
      </c>
      <c r="D2" s="102" t="str">
        <f>IF(larvae!B3&gt;0,larvae!B3,"")</f>
        <v/>
      </c>
      <c r="E2" s="107" t="str">
        <f>IF(larvae!B4&gt;0,larvae!B4,"")</f>
        <v/>
      </c>
      <c r="F2" s="107" t="str">
        <f>IF(larvae!B6&gt;0,larvae!B6,"")</f>
        <v/>
      </c>
      <c r="G2" s="107" t="str">
        <f>IF(larvae!B7&gt;0,larvae!B7,"")</f>
        <v/>
      </c>
      <c r="H2" s="107" t="str">
        <f>IF(larvae!B8&gt;0,larvae!B8,"")</f>
        <v/>
      </c>
      <c r="I2" s="107" t="str">
        <f>IF(larvae!B9&gt;0,larvae!B9,"")</f>
        <v/>
      </c>
      <c r="J2" s="107" t="str">
        <f>IF(larvae!B10&gt;0,larvae!B10,"")</f>
        <v/>
      </c>
      <c r="K2" s="108" t="str">
        <f>IF(larvae!B11&gt;0,larvae!B11,"")</f>
        <v/>
      </c>
      <c r="L2" s="109" t="str">
        <f>IF(larvae!B12&gt;0,larvae!B12,"")</f>
        <v/>
      </c>
      <c r="M2" s="110" t="e">
        <f>IF(larvae!#REF!&gt;0,larvae!#REF!,"")</f>
        <v>#REF!</v>
      </c>
      <c r="N2" s="107" t="e">
        <f>IF(larvae!#REF!&gt;0,larvae!#REF!,"")</f>
        <v>#REF!</v>
      </c>
      <c r="O2" s="107" t="e">
        <f>IF(larvae!#REF!&gt;0,larvae!#REF!,"")</f>
        <v>#REF!</v>
      </c>
      <c r="P2" s="107" t="e">
        <f>IF(larvae!#REF!&gt;0,larvae!#REF!,"")</f>
        <v>#REF!</v>
      </c>
      <c r="Q2" s="107" t="e">
        <f>IF(larvae!#REF!&gt;0,larvae!#REF!,"")</f>
        <v>#REF!</v>
      </c>
      <c r="R2" s="107" t="str">
        <f>IF(larvae!B14&gt;0,larvae!B14,"")</f>
        <v/>
      </c>
      <c r="S2" s="107" t="e">
        <f>IF(larvae!#REF!&gt;0,larvae!#REF!,"")</f>
        <v>#REF!</v>
      </c>
      <c r="T2" s="107" t="e">
        <f>IF(larvae!#REF!&gt;0,larvae!#REF!,"")</f>
        <v>#REF!</v>
      </c>
      <c r="U2" s="107" t="str">
        <f>IF(larvae!B15&gt;0,larvae!B15,"")</f>
        <v/>
      </c>
      <c r="V2" s="107" t="str">
        <f>IF(larvae!B16&gt;0,larvae!B16,"")</f>
        <v/>
      </c>
      <c r="W2" s="107" t="e">
        <f>IF(larvae!#REF!&gt;0,larvae!#REF!,"")</f>
        <v>#REF!</v>
      </c>
      <c r="X2" s="107" t="e">
        <f>IF(larvae!#REF!&gt;0,larvae!#REF!,"")</f>
        <v>#REF!</v>
      </c>
      <c r="Y2" s="107" t="str">
        <f>IF(larvae!B17&gt;0,larvae!B17,"")</f>
        <v/>
      </c>
      <c r="Z2" s="107" t="e">
        <f>IF(larvae!#REF!&gt;0,larvae!#REF!,"")</f>
        <v>#REF!</v>
      </c>
      <c r="AA2" s="107" t="e">
        <f>IF(larvae!#REF!&gt;0,larvae!#REF!,"")</f>
        <v>#REF!</v>
      </c>
      <c r="AB2" s="107" t="str">
        <f>IF(larvae!B18&gt;0,larvae!B18,"")</f>
        <v/>
      </c>
      <c r="AC2" s="107" t="str">
        <f>IF(larvae!B19&gt;0,larvae!B19,"")</f>
        <v/>
      </c>
      <c r="AD2" s="107" t="str">
        <f>IF(larvae!B20&gt;0,larvae!B20,"")</f>
        <v/>
      </c>
      <c r="AE2" s="107" t="str">
        <f>IF(larvae!B22&gt;0,larvae!B22,"")</f>
        <v/>
      </c>
      <c r="AF2" s="107" t="str">
        <f>IF(larvae!B23&gt;0,larvae!B23,"")</f>
        <v/>
      </c>
      <c r="AG2" s="108" t="str">
        <f>IF(larvae!B24&gt;0,larvae!B24,"")</f>
        <v/>
      </c>
      <c r="AH2" s="107" t="str">
        <f>IF(larvae!B26&gt;0,larvae!B26,"")</f>
        <v/>
      </c>
      <c r="AI2" s="107" t="str">
        <f>IF(larvae!B27&gt;0,larvae!B27,"")</f>
        <v/>
      </c>
      <c r="AJ2" s="108" t="str">
        <f>IF(larvae!B28&gt;0,larvae!B28,"")</f>
        <v/>
      </c>
      <c r="AK2" s="107" t="str">
        <f>IF(larvae!B30&gt;0,larvae!B30,"")</f>
        <v/>
      </c>
      <c r="AL2" s="111" t="str">
        <f>IF(larvae!B31&gt;0,larvae!B31,"")</f>
        <v/>
      </c>
      <c r="AM2" s="112" t="str">
        <f>IF(larvae!B32&gt;0,larvae!B32,"")</f>
        <v/>
      </c>
      <c r="AN2" s="111" t="str">
        <f>IF(larvae!B34&gt;0,larvae!B34,"")</f>
        <v/>
      </c>
      <c r="AO2" s="111" t="str">
        <f>IF(larvae!B35&gt;0,larvae!B35,"")</f>
        <v/>
      </c>
      <c r="AP2" s="112" t="str">
        <f>IF(larvae!B36&gt;0,larvae!B36,"")</f>
        <v/>
      </c>
    </row>
    <row r="3" spans="1:42" ht="14">
      <c r="A3" s="63" t="str">
        <f t="shared" ref="A3:B19" si="0">A$2</f>
        <v>Genus species</v>
      </c>
      <c r="B3" s="79" t="str">
        <f>B$2</f>
        <v>Country.sample</v>
      </c>
      <c r="C3" s="101">
        <f>larvae!D1</f>
        <v>1</v>
      </c>
      <c r="D3" s="102">
        <f>IF(larvae!D3&gt;0,larvae!D3,"")</f>
        <v>137.32</v>
      </c>
      <c r="E3" s="113">
        <f>IF(larvae!D4&gt;0,larvae!D4,"")</f>
        <v>26.68</v>
      </c>
      <c r="F3" s="113">
        <f>IF(larvae!D6&gt;0,larvae!D6,"")</f>
        <v>6.84</v>
      </c>
      <c r="G3" s="113">
        <f>IF(larvae!D7&gt;0,larvae!D7,"")</f>
        <v>4.32</v>
      </c>
      <c r="H3" s="113">
        <f>IF(larvae!D8&gt;0,larvae!D8,"")</f>
        <v>8.5299999999999994</v>
      </c>
      <c r="I3" s="113">
        <f>IF(larvae!D9&gt;0,larvae!D9,"")</f>
        <v>3.2</v>
      </c>
      <c r="J3" s="113">
        <f>IF(larvae!D10&gt;0,larvae!D10,"")</f>
        <v>25.64</v>
      </c>
      <c r="K3" s="112">
        <f>IF(larvae!D11&gt;0,larvae!D11,"")</f>
        <v>0.18671715700553454</v>
      </c>
      <c r="L3" s="114">
        <f>IF(larvae!D12&gt;0,larvae!D12,"")</f>
        <v>0.8018757327080891</v>
      </c>
      <c r="M3" s="115" t="e">
        <f>IF(larvae!#REF!&gt;0,larvae!#REF!,"")</f>
        <v>#REF!</v>
      </c>
      <c r="N3" s="113" t="e">
        <f>IF(larvae!#REF!&gt;0,larvae!#REF!,"")</f>
        <v>#REF!</v>
      </c>
      <c r="O3" s="113" t="e">
        <f>IF(larvae!#REF!&gt;0,larvae!#REF!,"")</f>
        <v>#REF!</v>
      </c>
      <c r="P3" s="113" t="e">
        <f>IF(larvae!#REF!&gt;0,larvae!#REF!,"")</f>
        <v>#REF!</v>
      </c>
      <c r="Q3" s="113" t="e">
        <f>IF(larvae!#REF!&gt;0,larvae!#REF!,"")</f>
        <v>#REF!</v>
      </c>
      <c r="R3" s="113">
        <f>IF(larvae!D14&gt;0,larvae!D14,"")</f>
        <v>10.58</v>
      </c>
      <c r="S3" s="113" t="e">
        <f>IF(larvae!#REF!&gt;0,larvae!#REF!,"")</f>
        <v>#REF!</v>
      </c>
      <c r="T3" s="113" t="e">
        <f>IF(larvae!#REF!&gt;0,larvae!#REF!,"")</f>
        <v>#REF!</v>
      </c>
      <c r="U3" s="113">
        <f>IF(larvae!D15&gt;0,larvae!D15,"")</f>
        <v>8.4600000000000009</v>
      </c>
      <c r="V3" s="113">
        <f>IF(larvae!D16&gt;0,larvae!D16,"")</f>
        <v>27.3</v>
      </c>
      <c r="W3" s="113" t="e">
        <f>IF(larvae!#REF!&gt;0,larvae!#REF!,"")</f>
        <v>#REF!</v>
      </c>
      <c r="X3" s="113" t="e">
        <f>IF(larvae!#REF!&gt;0,larvae!#REF!,"")</f>
        <v>#REF!</v>
      </c>
      <c r="Y3" s="113">
        <f>IF(larvae!D17&gt;0,larvae!D17,"")</f>
        <v>2.1800000000000002</v>
      </c>
      <c r="Z3" s="113" t="e">
        <f>IF(larvae!#REF!&gt;0,larvae!#REF!,"")</f>
        <v>#REF!</v>
      </c>
      <c r="AA3" s="113" t="e">
        <f>IF(larvae!#REF!&gt;0,larvae!#REF!,"")</f>
        <v>#REF!</v>
      </c>
      <c r="AB3" s="113">
        <f>IF(larvae!D18&gt;0,larvae!D18,"")</f>
        <v>2.76</v>
      </c>
      <c r="AC3" s="113">
        <f>IF(larvae!D19&gt;0,larvae!D19,"")</f>
        <v>6</v>
      </c>
      <c r="AD3" s="113">
        <f>IF(larvae!D20&gt;0,larvae!D20,"")</f>
        <v>8.1</v>
      </c>
      <c r="AE3" s="113">
        <f>IF(larvae!D22&gt;0,larvae!D22,"")</f>
        <v>8.3000000000000007</v>
      </c>
      <c r="AF3" s="113">
        <f>IF(larvae!D23&gt;0,larvae!D23,"")</f>
        <v>1.5</v>
      </c>
      <c r="AG3" s="112">
        <f>IF(larvae!D24&gt;0,larvae!D24,"")</f>
        <v>0.18072289156626503</v>
      </c>
      <c r="AH3" s="113">
        <f>IF(larvae!D26&gt;0,larvae!D26,"")</f>
        <v>8</v>
      </c>
      <c r="AI3" s="113">
        <f>IF(larvae!D27&gt;0,larvae!D27,"")</f>
        <v>1.3</v>
      </c>
      <c r="AJ3" s="112">
        <f>IF(larvae!D28&gt;0,larvae!D28,"")</f>
        <v>0.16250000000000001</v>
      </c>
      <c r="AK3" s="113">
        <f>IF(larvae!D30&gt;0,larvae!D30,"")</f>
        <v>7.9</v>
      </c>
      <c r="AL3" s="111">
        <f>IF(larvae!D31&gt;0,larvae!D31,"")</f>
        <v>1.3</v>
      </c>
      <c r="AM3" s="112">
        <f>IF(larvae!D32&gt;0,larvae!D32,"")</f>
        <v>0.16455696202531644</v>
      </c>
      <c r="AN3" s="111">
        <f>IF(larvae!D34&gt;0,larvae!D34,"")</f>
        <v>8.6</v>
      </c>
      <c r="AO3" s="111">
        <f>IF(larvae!D35&gt;0,larvae!D35,"")</f>
        <v>1.6</v>
      </c>
      <c r="AP3" s="112">
        <f>IF(larvae!D36&gt;0,larvae!D36,"")</f>
        <v>0.186046511627907</v>
      </c>
    </row>
    <row r="4" spans="1:42" ht="14">
      <c r="A4" s="63" t="str">
        <f t="shared" si="0"/>
        <v>Genus species</v>
      </c>
      <c r="B4" s="79" t="str">
        <f t="shared" si="0"/>
        <v>Country.sample</v>
      </c>
      <c r="C4" s="101">
        <f>larvae!F1</f>
        <v>2</v>
      </c>
      <c r="D4" s="102">
        <f>IF(larvae!F3&gt;0,larvae!F3,"")</f>
        <v>139.4</v>
      </c>
      <c r="E4" s="113">
        <f>IF(larvae!F4&gt;0,larvae!F4,"")</f>
        <v>25.31</v>
      </c>
      <c r="F4" s="113">
        <f>IF(larvae!F6&gt;0,larvae!F6,"")</f>
        <v>8.23</v>
      </c>
      <c r="G4" s="113">
        <f>IF(larvae!F7&gt;0,larvae!F7,"")</f>
        <v>4.59</v>
      </c>
      <c r="H4" s="113">
        <f>IF(larvae!F8&gt;0,larvae!F8,"")</f>
        <v>9.77</v>
      </c>
      <c r="I4" s="113">
        <f>IF(larvae!F9&gt;0,larvae!F9,"")</f>
        <v>3.37</v>
      </c>
      <c r="J4" s="113">
        <f>IF(larvae!F10&gt;0,larvae!F10,"")</f>
        <v>24.99</v>
      </c>
      <c r="K4" s="112">
        <f>IF(larvae!F11&gt;0,larvae!F11,"")</f>
        <v>0.17926829268292682</v>
      </c>
      <c r="L4" s="114">
        <f>IF(larvae!F12&gt;0,larvae!F12,"")</f>
        <v>0.84237461617195508</v>
      </c>
      <c r="M4" s="115" t="e">
        <f>IF(larvae!#REF!&gt;0,larvae!#REF!,"")</f>
        <v>#REF!</v>
      </c>
      <c r="N4" s="113" t="e">
        <f>IF(larvae!#REF!&gt;0,larvae!#REF!,"")</f>
        <v>#REF!</v>
      </c>
      <c r="O4" s="113" t="e">
        <f>IF(larvae!#REF!&gt;0,larvae!#REF!,"")</f>
        <v>#REF!</v>
      </c>
      <c r="P4" s="113" t="e">
        <f>IF(larvae!#REF!&gt;0,larvae!#REF!,"")</f>
        <v>#REF!</v>
      </c>
      <c r="Q4" s="113" t="e">
        <f>IF(larvae!#REF!&gt;0,larvae!#REF!,"")</f>
        <v>#REF!</v>
      </c>
      <c r="R4" s="113">
        <f>IF(larvae!F14&gt;0,larvae!F14,"")</f>
        <v>10.99</v>
      </c>
      <c r="S4" s="113" t="e">
        <f>IF(larvae!#REF!&gt;0,larvae!#REF!,"")</f>
        <v>#REF!</v>
      </c>
      <c r="T4" s="113" t="e">
        <f>IF(larvae!#REF!&gt;0,larvae!#REF!,"")</f>
        <v>#REF!</v>
      </c>
      <c r="U4" s="113">
        <f>IF(larvae!F15&gt;0,larvae!F15,"")</f>
        <v>8.43</v>
      </c>
      <c r="V4" s="113">
        <f>IF(larvae!F16&gt;0,larvae!F16,"")</f>
        <v>20.53</v>
      </c>
      <c r="W4" s="113" t="e">
        <f>IF(larvae!#REF!&gt;0,larvae!#REF!,"")</f>
        <v>#REF!</v>
      </c>
      <c r="X4" s="113" t="e">
        <f>IF(larvae!#REF!&gt;0,larvae!#REF!,"")</f>
        <v>#REF!</v>
      </c>
      <c r="Y4" s="113" t="str">
        <f>IF(larvae!F17&gt;0,larvae!F17,"")</f>
        <v/>
      </c>
      <c r="Z4" s="113" t="e">
        <f>IF(larvae!#REF!&gt;0,larvae!#REF!,"")</f>
        <v>#REF!</v>
      </c>
      <c r="AA4" s="113" t="e">
        <f>IF(larvae!#REF!&gt;0,larvae!#REF!,"")</f>
        <v>#REF!</v>
      </c>
      <c r="AB4" s="113">
        <f>IF(larvae!F18&gt;0,larvae!F18,"")</f>
        <v>2.58</v>
      </c>
      <c r="AC4" s="113">
        <f>IF(larvae!F19&gt;0,larvae!F19,"")</f>
        <v>6</v>
      </c>
      <c r="AD4" s="113">
        <f>IF(larvae!F20&gt;0,larvae!F20,"")</f>
        <v>8.6</v>
      </c>
      <c r="AE4" s="113">
        <f>IF(larvae!F22&gt;0,larvae!F22,"")</f>
        <v>8.15</v>
      </c>
      <c r="AF4" s="113">
        <f>IF(larvae!F23&gt;0,larvae!F23,"")</f>
        <v>1.8</v>
      </c>
      <c r="AG4" s="112">
        <f>IF(larvae!F24&gt;0,larvae!F24,"")</f>
        <v>0.22085889570552147</v>
      </c>
      <c r="AH4" s="113">
        <f>IF(larvae!F26&gt;0,larvae!F26,"")</f>
        <v>7.8</v>
      </c>
      <c r="AI4" s="113">
        <f>IF(larvae!F27&gt;0,larvae!F27,"")</f>
        <v>1.5</v>
      </c>
      <c r="AJ4" s="112">
        <f>IF(larvae!F28&gt;0,larvae!F28,"")</f>
        <v>0.19230769230769232</v>
      </c>
      <c r="AK4" s="113">
        <f>IF(larvae!F30&gt;0,larvae!F30,"")</f>
        <v>7.8</v>
      </c>
      <c r="AL4" s="111">
        <f>IF(larvae!F31&gt;0,larvae!F31,"")</f>
        <v>1.5</v>
      </c>
      <c r="AM4" s="112">
        <f>IF(larvae!F32&gt;0,larvae!F32,"")</f>
        <v>0.19230769230769232</v>
      </c>
      <c r="AN4" s="111">
        <f>IF(larvae!F34&gt;0,larvae!F34,"")</f>
        <v>9.1999999999999993</v>
      </c>
      <c r="AO4" s="111">
        <f>IF(larvae!F35&gt;0,larvae!F35,"")</f>
        <v>1.8</v>
      </c>
      <c r="AP4" s="112">
        <f>IF(larvae!F36&gt;0,larvae!F36,"")</f>
        <v>0.19565217391304349</v>
      </c>
    </row>
    <row r="5" spans="1:42" ht="14">
      <c r="A5" s="63" t="str">
        <f t="shared" si="0"/>
        <v>Genus species</v>
      </c>
      <c r="B5" s="79" t="str">
        <f t="shared" si="0"/>
        <v>Country.sample</v>
      </c>
      <c r="C5" s="101">
        <f>larvae!H1</f>
        <v>3</v>
      </c>
      <c r="D5" s="102">
        <f>IF(larvae!H3&gt;0,larvae!H3,"")</f>
        <v>119</v>
      </c>
      <c r="E5" s="113">
        <f>IF(larvae!H4&gt;0,larvae!H4,"")</f>
        <v>23.68</v>
      </c>
      <c r="F5" s="113">
        <f>IF(larvae!H6&gt;0,larvae!H6,"")</f>
        <v>8.14</v>
      </c>
      <c r="G5" s="113">
        <f>IF(larvae!H7&gt;0,larvae!H7,"")</f>
        <v>3.85</v>
      </c>
      <c r="H5" s="113">
        <f>IF(larvae!H8&gt;0,larvae!H8,"")</f>
        <v>9.1999999999999993</v>
      </c>
      <c r="I5" s="113">
        <f>IF(larvae!H9&gt;0,larvae!H9,"")</f>
        <v>3</v>
      </c>
      <c r="J5" s="113">
        <f>IF(larvae!H10&gt;0,larvae!H10,"")</f>
        <v>22</v>
      </c>
      <c r="K5" s="112">
        <f>IF(larvae!H11&gt;0,larvae!H11,"")</f>
        <v>0.18487394957983194</v>
      </c>
      <c r="L5" s="114">
        <f>IF(larvae!H12&gt;0,larvae!H12,"")</f>
        <v>0.88478260869565228</v>
      </c>
      <c r="M5" s="115" t="e">
        <f>IF(larvae!#REF!&gt;0,larvae!#REF!,"")</f>
        <v>#REF!</v>
      </c>
      <c r="N5" s="113" t="e">
        <f>IF(larvae!#REF!&gt;0,larvae!#REF!,"")</f>
        <v>#REF!</v>
      </c>
      <c r="O5" s="113" t="e">
        <f>IF(larvae!#REF!&gt;0,larvae!#REF!,"")</f>
        <v>#REF!</v>
      </c>
      <c r="P5" s="113" t="e">
        <f>IF(larvae!#REF!&gt;0,larvae!#REF!,"")</f>
        <v>#REF!</v>
      </c>
      <c r="Q5" s="113" t="e">
        <f>IF(larvae!#REF!&gt;0,larvae!#REF!,"")</f>
        <v>#REF!</v>
      </c>
      <c r="R5" s="113">
        <f>IF(larvae!H14&gt;0,larvae!H14,"")</f>
        <v>9.6300000000000008</v>
      </c>
      <c r="S5" s="113" t="e">
        <f>IF(larvae!#REF!&gt;0,larvae!#REF!,"")</f>
        <v>#REF!</v>
      </c>
      <c r="T5" s="113" t="e">
        <f>IF(larvae!#REF!&gt;0,larvae!#REF!,"")</f>
        <v>#REF!</v>
      </c>
      <c r="U5" s="113">
        <f>IF(larvae!H15&gt;0,larvae!H15,"")</f>
        <v>7.15</v>
      </c>
      <c r="V5" s="113">
        <f>IF(larvae!H16&gt;0,larvae!H16,"")</f>
        <v>22.98</v>
      </c>
      <c r="W5" s="113" t="e">
        <f>IF(larvae!#REF!&gt;0,larvae!#REF!,"")</f>
        <v>#REF!</v>
      </c>
      <c r="X5" s="113" t="e">
        <f>IF(larvae!#REF!&gt;0,larvae!#REF!,"")</f>
        <v>#REF!</v>
      </c>
      <c r="Y5" s="113">
        <f>IF(larvae!H17&gt;0,larvae!H17,"")</f>
        <v>2.33</v>
      </c>
      <c r="Z5" s="113" t="e">
        <f>IF(larvae!#REF!&gt;0,larvae!#REF!,"")</f>
        <v>#REF!</v>
      </c>
      <c r="AA5" s="113" t="e">
        <f>IF(larvae!#REF!&gt;0,larvae!#REF!,"")</f>
        <v>#REF!</v>
      </c>
      <c r="AB5" s="113">
        <f>IF(larvae!H18&gt;0,larvae!H18,"")</f>
        <v>2.2000000000000002</v>
      </c>
      <c r="AC5" s="113">
        <f>IF(larvae!H19&gt;0,larvae!H19,"")</f>
        <v>6</v>
      </c>
      <c r="AD5" s="113">
        <f>IF(larvae!H20&gt;0,larvae!H20,"")</f>
        <v>8</v>
      </c>
      <c r="AE5" s="113">
        <f>IF(larvae!H22&gt;0,larvae!H22,"")</f>
        <v>8</v>
      </c>
      <c r="AF5" s="113">
        <f>IF(larvae!H23&gt;0,larvae!H23,"")</f>
        <v>1.5</v>
      </c>
      <c r="AG5" s="112">
        <f>IF(larvae!H24&gt;0,larvae!H24,"")</f>
        <v>0.1875</v>
      </c>
      <c r="AH5" s="113">
        <f>IF(larvae!H26&gt;0,larvae!H26,"")</f>
        <v>7.9</v>
      </c>
      <c r="AI5" s="113">
        <f>IF(larvae!H27&gt;0,larvae!H27,"")</f>
        <v>1.5</v>
      </c>
      <c r="AJ5" s="112">
        <f>IF(larvae!H28&gt;0,larvae!H28,"")</f>
        <v>0.18987341772151897</v>
      </c>
      <c r="AK5" s="113">
        <f>IF(larvae!H30&gt;0,larvae!H30,"")</f>
        <v>7.9</v>
      </c>
      <c r="AL5" s="111">
        <f>IF(larvae!H31&gt;0,larvae!H31,"")</f>
        <v>1.5</v>
      </c>
      <c r="AM5" s="112">
        <f>IF(larvae!H32&gt;0,larvae!H32,"")</f>
        <v>0.18987341772151897</v>
      </c>
      <c r="AN5" s="111">
        <f>IF(larvae!H34&gt;0,larvae!H34,"")</f>
        <v>8.5</v>
      </c>
      <c r="AO5" s="111">
        <f>IF(larvae!H35&gt;0,larvae!H35,"")</f>
        <v>1.9</v>
      </c>
      <c r="AP5" s="112">
        <f>IF(larvae!H36&gt;0,larvae!H36,"")</f>
        <v>0.22352941176470587</v>
      </c>
    </row>
    <row r="6" spans="1:42" ht="14">
      <c r="A6" s="63" t="str">
        <f t="shared" si="0"/>
        <v>Genus species</v>
      </c>
      <c r="B6" s="79" t="str">
        <f t="shared" si="0"/>
        <v>Country.sample</v>
      </c>
      <c r="C6" s="101">
        <f>larvae!J1</f>
        <v>5</v>
      </c>
      <c r="D6" s="102" t="str">
        <f>IF(larvae!J3&gt;0,larvae!J3,"")</f>
        <v/>
      </c>
      <c r="E6" s="113" t="str">
        <f>IF(larvae!J4&gt;0,larvae!J4,"")</f>
        <v/>
      </c>
      <c r="F6" s="113" t="str">
        <f>IF(larvae!J6&gt;0,larvae!J6,"")</f>
        <v/>
      </c>
      <c r="G6" s="113" t="str">
        <f>IF(larvae!J7&gt;0,larvae!J7,"")</f>
        <v/>
      </c>
      <c r="H6" s="113" t="str">
        <f>IF(larvae!J8&gt;0,larvae!J8,"")</f>
        <v/>
      </c>
      <c r="I6" s="113" t="str">
        <f>IF(larvae!J9&gt;0,larvae!J9,"")</f>
        <v/>
      </c>
      <c r="J6" s="113" t="str">
        <f>IF(larvae!J10&gt;0,larvae!J10,"")</f>
        <v/>
      </c>
      <c r="K6" s="112" t="str">
        <f>IF(larvae!J11&gt;0,larvae!J11,"")</f>
        <v/>
      </c>
      <c r="L6" s="114" t="str">
        <f>IF(larvae!J12&gt;0,larvae!J12,"")</f>
        <v/>
      </c>
      <c r="M6" s="115" t="e">
        <f>IF(larvae!#REF!&gt;0,larvae!#REF!,"")</f>
        <v>#REF!</v>
      </c>
      <c r="N6" s="113" t="e">
        <f>IF(larvae!#REF!&gt;0,larvae!#REF!,"")</f>
        <v>#REF!</v>
      </c>
      <c r="O6" s="113" t="e">
        <f>IF(larvae!#REF!&gt;0,larvae!#REF!,"")</f>
        <v>#REF!</v>
      </c>
      <c r="P6" s="113" t="e">
        <f>IF(larvae!#REF!&gt;0,larvae!#REF!,"")</f>
        <v>#REF!</v>
      </c>
      <c r="Q6" s="113" t="e">
        <f>IF(larvae!#REF!&gt;0,larvae!#REF!,"")</f>
        <v>#REF!</v>
      </c>
      <c r="R6" s="113" t="str">
        <f>IF(larvae!J14&gt;0,larvae!J14,"")</f>
        <v/>
      </c>
      <c r="S6" s="113" t="e">
        <f>IF(larvae!#REF!&gt;0,larvae!#REF!,"")</f>
        <v>#REF!</v>
      </c>
      <c r="T6" s="113" t="e">
        <f>IF(larvae!#REF!&gt;0,larvae!#REF!,"")</f>
        <v>#REF!</v>
      </c>
      <c r="U6" s="113" t="str">
        <f>IF(larvae!J15&gt;0,larvae!J15,"")</f>
        <v/>
      </c>
      <c r="V6" s="113" t="str">
        <f>IF(larvae!J16&gt;0,larvae!J16,"")</f>
        <v/>
      </c>
      <c r="W6" s="113" t="e">
        <f>IF(larvae!#REF!&gt;0,larvae!#REF!,"")</f>
        <v>#REF!</v>
      </c>
      <c r="X6" s="113" t="e">
        <f>IF(larvae!#REF!&gt;0,larvae!#REF!,"")</f>
        <v>#REF!</v>
      </c>
      <c r="Y6" s="113" t="str">
        <f>IF(larvae!J17&gt;0,larvae!J17,"")</f>
        <v/>
      </c>
      <c r="Z6" s="113" t="e">
        <f>IF(larvae!#REF!&gt;0,larvae!#REF!,"")</f>
        <v>#REF!</v>
      </c>
      <c r="AA6" s="113" t="e">
        <f>IF(larvae!#REF!&gt;0,larvae!#REF!,"")</f>
        <v>#REF!</v>
      </c>
      <c r="AB6" s="113" t="str">
        <f>IF(larvae!J18&gt;0,larvae!J18,"")</f>
        <v/>
      </c>
      <c r="AC6" s="113" t="str">
        <f>IF(larvae!J19&gt;0,larvae!J19,"")</f>
        <v/>
      </c>
      <c r="AD6" s="113" t="str">
        <f>IF(larvae!J20&gt;0,larvae!J20,"")</f>
        <v/>
      </c>
      <c r="AE6" s="113" t="str">
        <f>IF(larvae!J22&gt;0,larvae!J22,"")</f>
        <v/>
      </c>
      <c r="AF6" s="113" t="str">
        <f>IF(larvae!J23&gt;0,larvae!J23,"")</f>
        <v/>
      </c>
      <c r="AG6" s="112" t="str">
        <f>IF(larvae!J24&gt;0,larvae!J24,"")</f>
        <v/>
      </c>
      <c r="AH6" s="113" t="str">
        <f>IF(larvae!J26&gt;0,larvae!J26,"")</f>
        <v/>
      </c>
      <c r="AI6" s="113" t="str">
        <f>IF(larvae!J27&gt;0,larvae!J27,"")</f>
        <v/>
      </c>
      <c r="AJ6" s="112" t="str">
        <f>IF(larvae!J28&gt;0,larvae!J28,"")</f>
        <v/>
      </c>
      <c r="AK6" s="113" t="str">
        <f>IF(larvae!J30&gt;0,larvae!J30,"")</f>
        <v/>
      </c>
      <c r="AL6" s="111" t="str">
        <f>IF(larvae!J31&gt;0,larvae!J31,"")</f>
        <v/>
      </c>
      <c r="AM6" s="112" t="str">
        <f>IF(larvae!J32&gt;0,larvae!J32,"")</f>
        <v/>
      </c>
      <c r="AN6" s="111" t="str">
        <f>IF(larvae!J34&gt;0,larvae!J34,"")</f>
        <v/>
      </c>
      <c r="AO6" s="111" t="str">
        <f>IF(larvae!J35&gt;0,larvae!J35,"")</f>
        <v/>
      </c>
      <c r="AP6" s="112" t="str">
        <f>IF(larvae!J36&gt;0,larvae!J36,"")</f>
        <v/>
      </c>
    </row>
    <row r="7" spans="1:42" ht="14">
      <c r="A7" s="63" t="str">
        <f t="shared" si="0"/>
        <v>Genus species</v>
      </c>
      <c r="B7" s="79" t="str">
        <f t="shared" si="0"/>
        <v>Country.sample</v>
      </c>
      <c r="C7" s="101">
        <f>larvae!L1</f>
        <v>6</v>
      </c>
      <c r="D7" s="102" t="str">
        <f>IF(larvae!L3&gt;0,larvae!L3,"")</f>
        <v/>
      </c>
      <c r="E7" s="113" t="str">
        <f>IF(larvae!L4&gt;0,larvae!L4,"")</f>
        <v/>
      </c>
      <c r="F7" s="113" t="str">
        <f>IF(larvae!L6&gt;0,larvae!L6,"")</f>
        <v/>
      </c>
      <c r="G7" s="113" t="str">
        <f>IF(larvae!L7&gt;0,larvae!L7,"")</f>
        <v/>
      </c>
      <c r="H7" s="113" t="str">
        <f>IF(larvae!L8&gt;0,larvae!L8,"")</f>
        <v/>
      </c>
      <c r="I7" s="113" t="str">
        <f>IF(larvae!L9&gt;0,larvae!L9,"")</f>
        <v/>
      </c>
      <c r="J7" s="113" t="str">
        <f>IF(larvae!L10&gt;0,larvae!L10,"")</f>
        <v/>
      </c>
      <c r="K7" s="112" t="str">
        <f>IF(larvae!L11&gt;0,larvae!L11,"")</f>
        <v/>
      </c>
      <c r="L7" s="114" t="str">
        <f>IF(larvae!L12&gt;0,larvae!L12,"")</f>
        <v/>
      </c>
      <c r="M7" s="115" t="e">
        <f>IF(larvae!#REF!&gt;0,larvae!#REF!,"")</f>
        <v>#REF!</v>
      </c>
      <c r="N7" s="113" t="e">
        <f>IF(larvae!#REF!&gt;0,larvae!#REF!,"")</f>
        <v>#REF!</v>
      </c>
      <c r="O7" s="113" t="e">
        <f>IF(larvae!#REF!&gt;0,larvae!#REF!,"")</f>
        <v>#REF!</v>
      </c>
      <c r="P7" s="113" t="e">
        <f>IF(larvae!#REF!&gt;0,larvae!#REF!,"")</f>
        <v>#REF!</v>
      </c>
      <c r="Q7" s="113" t="e">
        <f>IF(larvae!#REF!&gt;0,larvae!#REF!,"")</f>
        <v>#REF!</v>
      </c>
      <c r="R7" s="113" t="str">
        <f>IF(larvae!L14&gt;0,larvae!L14,"")</f>
        <v/>
      </c>
      <c r="S7" s="113" t="e">
        <f>IF(larvae!#REF!&gt;0,larvae!#REF!,"")</f>
        <v>#REF!</v>
      </c>
      <c r="T7" s="113" t="e">
        <f>IF(larvae!#REF!&gt;0,larvae!#REF!,"")</f>
        <v>#REF!</v>
      </c>
      <c r="U7" s="113" t="str">
        <f>IF(larvae!L15&gt;0,larvae!L15,"")</f>
        <v/>
      </c>
      <c r="V7" s="113" t="str">
        <f>IF(larvae!L16&gt;0,larvae!L16,"")</f>
        <v/>
      </c>
      <c r="W7" s="113" t="e">
        <f>IF(larvae!#REF!&gt;0,larvae!#REF!,"")</f>
        <v>#REF!</v>
      </c>
      <c r="X7" s="113" t="e">
        <f>IF(larvae!#REF!&gt;0,larvae!#REF!,"")</f>
        <v>#REF!</v>
      </c>
      <c r="Y7" s="113" t="str">
        <f>IF(larvae!L17&gt;0,larvae!L17,"")</f>
        <v/>
      </c>
      <c r="Z7" s="113" t="e">
        <f>IF(larvae!#REF!&gt;0,larvae!#REF!,"")</f>
        <v>#REF!</v>
      </c>
      <c r="AA7" s="113" t="e">
        <f>IF(larvae!#REF!&gt;0,larvae!#REF!,"")</f>
        <v>#REF!</v>
      </c>
      <c r="AB7" s="113" t="str">
        <f>IF(larvae!L18&gt;0,larvae!L18,"")</f>
        <v/>
      </c>
      <c r="AC7" s="113" t="str">
        <f>IF(larvae!L19&gt;0,larvae!L19,"")</f>
        <v/>
      </c>
      <c r="AD7" s="113" t="str">
        <f>IF(larvae!L20&gt;0,larvae!L20,"")</f>
        <v/>
      </c>
      <c r="AE7" s="113" t="str">
        <f>IF(larvae!L22&gt;0,larvae!L22,"")</f>
        <v/>
      </c>
      <c r="AF7" s="113" t="str">
        <f>IF(larvae!L23&gt;0,larvae!L23,"")</f>
        <v/>
      </c>
      <c r="AG7" s="112" t="str">
        <f>IF(larvae!L24&gt;0,larvae!L24,"")</f>
        <v/>
      </c>
      <c r="AH7" s="113" t="str">
        <f>IF(larvae!L26&gt;0,larvae!L26,"")</f>
        <v/>
      </c>
      <c r="AI7" s="113" t="str">
        <f>IF(larvae!L27&gt;0,larvae!L27,"")</f>
        <v/>
      </c>
      <c r="AJ7" s="112" t="str">
        <f>IF(larvae!L28&gt;0,larvae!L28,"")</f>
        <v/>
      </c>
      <c r="AK7" s="113" t="str">
        <f>IF(larvae!L30&gt;0,larvae!L30,"")</f>
        <v/>
      </c>
      <c r="AL7" s="111" t="str">
        <f>IF(larvae!L31&gt;0,larvae!L31,"")</f>
        <v/>
      </c>
      <c r="AM7" s="112" t="str">
        <f>IF(larvae!L32&gt;0,larvae!L32,"")</f>
        <v/>
      </c>
      <c r="AN7" s="111" t="str">
        <f>IF(larvae!L34&gt;0,larvae!L34,"")</f>
        <v/>
      </c>
      <c r="AO7" s="111" t="str">
        <f>IF(larvae!L35&gt;0,larvae!L35,"")</f>
        <v/>
      </c>
      <c r="AP7" s="112" t="str">
        <f>IF(larvae!L36&gt;0,larvae!L36,"")</f>
        <v/>
      </c>
    </row>
    <row r="8" spans="1:42" ht="14">
      <c r="A8" s="63" t="str">
        <f t="shared" si="0"/>
        <v>Genus species</v>
      </c>
      <c r="B8" s="79" t="str">
        <f t="shared" si="0"/>
        <v>Country.sample</v>
      </c>
      <c r="C8" s="101">
        <f>larvae!N1</f>
        <v>7</v>
      </c>
      <c r="D8" s="102" t="str">
        <f>IF(larvae!N3&gt;0,larvae!N3,"")</f>
        <v/>
      </c>
      <c r="E8" s="113" t="str">
        <f>IF(larvae!N4&gt;0,larvae!N4,"")</f>
        <v/>
      </c>
      <c r="F8" s="113" t="str">
        <f>IF(larvae!N6&gt;0,larvae!N6,"")</f>
        <v/>
      </c>
      <c r="G8" s="113" t="str">
        <f>IF(larvae!N7&gt;0,larvae!N7,"")</f>
        <v/>
      </c>
      <c r="H8" s="113" t="str">
        <f>IF(larvae!N8&gt;0,larvae!N8,"")</f>
        <v/>
      </c>
      <c r="I8" s="113" t="str">
        <f>IF(larvae!N9&gt;0,larvae!N9,"")</f>
        <v/>
      </c>
      <c r="J8" s="113" t="str">
        <f>IF(larvae!N10&gt;0,larvae!N10,"")</f>
        <v/>
      </c>
      <c r="K8" s="112" t="str">
        <f>IF(larvae!N11&gt;0,larvae!N11,"")</f>
        <v/>
      </c>
      <c r="L8" s="114" t="str">
        <f>IF(larvae!N12&gt;0,larvae!N12,"")</f>
        <v/>
      </c>
      <c r="M8" s="115" t="e">
        <f>IF(larvae!#REF!&gt;0,larvae!#REF!,"")</f>
        <v>#REF!</v>
      </c>
      <c r="N8" s="113" t="e">
        <f>IF(larvae!#REF!&gt;0,larvae!#REF!,"")</f>
        <v>#REF!</v>
      </c>
      <c r="O8" s="113" t="e">
        <f>IF(larvae!#REF!&gt;0,larvae!#REF!,"")</f>
        <v>#REF!</v>
      </c>
      <c r="P8" s="113" t="e">
        <f>IF(larvae!#REF!&gt;0,larvae!#REF!,"")</f>
        <v>#REF!</v>
      </c>
      <c r="Q8" s="113" t="e">
        <f>IF(larvae!#REF!&gt;0,larvae!#REF!,"")</f>
        <v>#REF!</v>
      </c>
      <c r="R8" s="113" t="str">
        <f>IF(larvae!N14&gt;0,larvae!N14,"")</f>
        <v/>
      </c>
      <c r="S8" s="113" t="e">
        <f>IF(larvae!#REF!&gt;0,larvae!#REF!,"")</f>
        <v>#REF!</v>
      </c>
      <c r="T8" s="113" t="e">
        <f>IF(larvae!#REF!&gt;0,larvae!#REF!,"")</f>
        <v>#REF!</v>
      </c>
      <c r="U8" s="113" t="str">
        <f>IF(larvae!N15&gt;0,larvae!N15,"")</f>
        <v/>
      </c>
      <c r="V8" s="113" t="str">
        <f>IF(larvae!N16&gt;0,larvae!N16,"")</f>
        <v/>
      </c>
      <c r="W8" s="113" t="e">
        <f>IF(larvae!#REF!&gt;0,larvae!#REF!,"")</f>
        <v>#REF!</v>
      </c>
      <c r="X8" s="113" t="e">
        <f>IF(larvae!#REF!&gt;0,larvae!#REF!,"")</f>
        <v>#REF!</v>
      </c>
      <c r="Y8" s="113" t="str">
        <f>IF(larvae!N17&gt;0,larvae!N17,"")</f>
        <v/>
      </c>
      <c r="Z8" s="113" t="e">
        <f>IF(larvae!#REF!&gt;0,larvae!#REF!,"")</f>
        <v>#REF!</v>
      </c>
      <c r="AA8" s="113" t="e">
        <f>IF(larvae!#REF!&gt;0,larvae!#REF!,"")</f>
        <v>#REF!</v>
      </c>
      <c r="AB8" s="113" t="str">
        <f>IF(larvae!N18&gt;0,larvae!N18,"")</f>
        <v/>
      </c>
      <c r="AC8" s="113" t="str">
        <f>IF(larvae!N19&gt;0,larvae!N19,"")</f>
        <v/>
      </c>
      <c r="AD8" s="113" t="str">
        <f>IF(larvae!N20&gt;0,larvae!N20,"")</f>
        <v/>
      </c>
      <c r="AE8" s="113" t="str">
        <f>IF(larvae!N22&gt;0,larvae!N22,"")</f>
        <v/>
      </c>
      <c r="AF8" s="113" t="str">
        <f>IF(larvae!N23&gt;0,larvae!N23,"")</f>
        <v/>
      </c>
      <c r="AG8" s="112" t="str">
        <f>IF(larvae!N24&gt;0,larvae!N24,"")</f>
        <v/>
      </c>
      <c r="AH8" s="113" t="str">
        <f>IF(larvae!N26&gt;0,larvae!N26,"")</f>
        <v/>
      </c>
      <c r="AI8" s="113" t="str">
        <f>IF(larvae!N27&gt;0,larvae!N27,"")</f>
        <v/>
      </c>
      <c r="AJ8" s="112" t="str">
        <f>IF(larvae!N28&gt;0,larvae!N28,"")</f>
        <v/>
      </c>
      <c r="AK8" s="113" t="str">
        <f>IF(larvae!N30&gt;0,larvae!N30,"")</f>
        <v/>
      </c>
      <c r="AL8" s="111" t="str">
        <f>IF(larvae!N31&gt;0,larvae!N31,"")</f>
        <v/>
      </c>
      <c r="AM8" s="112" t="str">
        <f>IF(larvae!N32&gt;0,larvae!N32,"")</f>
        <v/>
      </c>
      <c r="AN8" s="111" t="str">
        <f>IF(larvae!N34&gt;0,larvae!N34,"")</f>
        <v/>
      </c>
      <c r="AO8" s="111" t="str">
        <f>IF(larvae!N35&gt;0,larvae!N35,"")</f>
        <v/>
      </c>
      <c r="AP8" s="112" t="str">
        <f>IF(larvae!N36&gt;0,larvae!N36,"")</f>
        <v/>
      </c>
    </row>
    <row r="9" spans="1:42" ht="14">
      <c r="A9" s="63" t="str">
        <f t="shared" si="0"/>
        <v>Genus species</v>
      </c>
      <c r="B9" s="79" t="str">
        <f t="shared" si="0"/>
        <v>Country.sample</v>
      </c>
      <c r="C9" s="101">
        <f>larvae!P1</f>
        <v>8</v>
      </c>
      <c r="D9" s="102" t="str">
        <f>IF(larvae!P3&gt;0,larvae!P3,"")</f>
        <v/>
      </c>
      <c r="E9" s="113" t="str">
        <f>IF(larvae!P4&gt;0,larvae!P4,"")</f>
        <v/>
      </c>
      <c r="F9" s="113" t="str">
        <f>IF(larvae!P6&gt;0,larvae!P6,"")</f>
        <v/>
      </c>
      <c r="G9" s="113" t="str">
        <f>IF(larvae!P7&gt;0,larvae!P7,"")</f>
        <v/>
      </c>
      <c r="H9" s="113" t="str">
        <f>IF(larvae!P8&gt;0,larvae!P8,"")</f>
        <v/>
      </c>
      <c r="I9" s="113" t="str">
        <f>IF(larvae!P9&gt;0,larvae!P9,"")</f>
        <v/>
      </c>
      <c r="J9" s="113" t="str">
        <f>IF(larvae!P10&gt;0,larvae!P10,"")</f>
        <v/>
      </c>
      <c r="K9" s="112" t="str">
        <f>IF(larvae!P11&gt;0,larvae!P11,"")</f>
        <v/>
      </c>
      <c r="L9" s="114" t="str">
        <f>IF(larvae!P12&gt;0,larvae!P12,"")</f>
        <v/>
      </c>
      <c r="M9" s="115" t="e">
        <f>IF(larvae!#REF!&gt;0,larvae!#REF!,"")</f>
        <v>#REF!</v>
      </c>
      <c r="N9" s="113" t="e">
        <f>IF(larvae!#REF!&gt;0,larvae!#REF!,"")</f>
        <v>#REF!</v>
      </c>
      <c r="O9" s="113" t="e">
        <f>IF(larvae!#REF!&gt;0,larvae!#REF!,"")</f>
        <v>#REF!</v>
      </c>
      <c r="P9" s="113" t="e">
        <f>IF(larvae!#REF!&gt;0,larvae!#REF!,"")</f>
        <v>#REF!</v>
      </c>
      <c r="Q9" s="113" t="e">
        <f>IF(larvae!#REF!&gt;0,larvae!#REF!,"")</f>
        <v>#REF!</v>
      </c>
      <c r="R9" s="113" t="str">
        <f>IF(larvae!P14&gt;0,larvae!P14,"")</f>
        <v/>
      </c>
      <c r="S9" s="113" t="e">
        <f>IF(larvae!#REF!&gt;0,larvae!#REF!,"")</f>
        <v>#REF!</v>
      </c>
      <c r="T9" s="113" t="e">
        <f>IF(larvae!#REF!&gt;0,larvae!#REF!,"")</f>
        <v>#REF!</v>
      </c>
      <c r="U9" s="113" t="str">
        <f>IF(larvae!P15&gt;0,larvae!P15,"")</f>
        <v/>
      </c>
      <c r="V9" s="113" t="str">
        <f>IF(larvae!P16&gt;0,larvae!P16,"")</f>
        <v/>
      </c>
      <c r="W9" s="113" t="e">
        <f>IF(larvae!#REF!&gt;0,larvae!#REF!,"")</f>
        <v>#REF!</v>
      </c>
      <c r="X9" s="113" t="e">
        <f>IF(larvae!#REF!&gt;0,larvae!#REF!,"")</f>
        <v>#REF!</v>
      </c>
      <c r="Y9" s="113" t="str">
        <f>IF(larvae!P17&gt;0,larvae!P17,"")</f>
        <v/>
      </c>
      <c r="Z9" s="113" t="e">
        <f>IF(larvae!#REF!&gt;0,larvae!#REF!,"")</f>
        <v>#REF!</v>
      </c>
      <c r="AA9" s="113" t="e">
        <f>IF(larvae!#REF!&gt;0,larvae!#REF!,"")</f>
        <v>#REF!</v>
      </c>
      <c r="AB9" s="113" t="str">
        <f>IF(larvae!P18&gt;0,larvae!P18,"")</f>
        <v/>
      </c>
      <c r="AC9" s="113" t="str">
        <f>IF(larvae!P19&gt;0,larvae!P19,"")</f>
        <v/>
      </c>
      <c r="AD9" s="113" t="str">
        <f>IF(larvae!P20&gt;0,larvae!P20,"")</f>
        <v/>
      </c>
      <c r="AE9" s="113" t="str">
        <f>IF(larvae!P22&gt;0,larvae!P22,"")</f>
        <v/>
      </c>
      <c r="AF9" s="113" t="str">
        <f>IF(larvae!P23&gt;0,larvae!P23,"")</f>
        <v/>
      </c>
      <c r="AG9" s="112" t="str">
        <f>IF(larvae!P24&gt;0,larvae!P24,"")</f>
        <v/>
      </c>
      <c r="AH9" s="113" t="str">
        <f>IF(larvae!P26&gt;0,larvae!P26,"")</f>
        <v/>
      </c>
      <c r="AI9" s="113" t="str">
        <f>IF(larvae!P27&gt;0,larvae!P27,"")</f>
        <v/>
      </c>
      <c r="AJ9" s="112" t="str">
        <f>IF(larvae!P28&gt;0,larvae!P28,"")</f>
        <v/>
      </c>
      <c r="AK9" s="113" t="str">
        <f>IF(larvae!P30&gt;0,larvae!P30,"")</f>
        <v/>
      </c>
      <c r="AL9" s="111" t="str">
        <f>IF(larvae!P31&gt;0,larvae!P31,"")</f>
        <v/>
      </c>
      <c r="AM9" s="112" t="str">
        <f>IF(larvae!P32&gt;0,larvae!P32,"")</f>
        <v/>
      </c>
      <c r="AN9" s="111" t="str">
        <f>IF(larvae!P34&gt;0,larvae!P34,"")</f>
        <v/>
      </c>
      <c r="AO9" s="111" t="str">
        <f>IF(larvae!P35&gt;0,larvae!P35,"")</f>
        <v/>
      </c>
      <c r="AP9" s="112" t="str">
        <f>IF(larvae!P36&gt;0,larvae!P36,"")</f>
        <v/>
      </c>
    </row>
    <row r="10" spans="1:42" ht="14">
      <c r="A10" s="63" t="str">
        <f t="shared" si="0"/>
        <v>Genus species</v>
      </c>
      <c r="B10" s="79" t="str">
        <f t="shared" si="0"/>
        <v>Country.sample</v>
      </c>
      <c r="C10" s="101">
        <f>larvae!R1</f>
        <v>9</v>
      </c>
      <c r="D10" s="102" t="str">
        <f>IF(larvae!R3&gt;0,larvae!R3,"")</f>
        <v/>
      </c>
      <c r="E10" s="113" t="str">
        <f>IF(larvae!R4&gt;0,larvae!R4,"")</f>
        <v/>
      </c>
      <c r="F10" s="113" t="str">
        <f>IF(larvae!R6&gt;0,larvae!R6,"")</f>
        <v/>
      </c>
      <c r="G10" s="113" t="str">
        <f>IF(larvae!R7&gt;0,larvae!R7,"")</f>
        <v/>
      </c>
      <c r="H10" s="113" t="str">
        <f>IF(larvae!R8&gt;0,larvae!R8,"")</f>
        <v/>
      </c>
      <c r="I10" s="113" t="str">
        <f>IF(larvae!R9&gt;0,larvae!R9,"")</f>
        <v/>
      </c>
      <c r="J10" s="113" t="str">
        <f>IF(larvae!R10&gt;0,larvae!R10,"")</f>
        <v/>
      </c>
      <c r="K10" s="112" t="str">
        <f>IF(larvae!R11&gt;0,larvae!R11,"")</f>
        <v/>
      </c>
      <c r="L10" s="114" t="str">
        <f>IF(larvae!R12&gt;0,larvae!R12,"")</f>
        <v/>
      </c>
      <c r="M10" s="115" t="e">
        <f>IF(larvae!#REF!&gt;0,larvae!#REF!,"")</f>
        <v>#REF!</v>
      </c>
      <c r="N10" s="113" t="e">
        <f>IF(larvae!#REF!&gt;0,larvae!#REF!,"")</f>
        <v>#REF!</v>
      </c>
      <c r="O10" s="113" t="e">
        <f>IF(larvae!#REF!&gt;0,larvae!#REF!,"")</f>
        <v>#REF!</v>
      </c>
      <c r="P10" s="113" t="e">
        <f>IF(larvae!#REF!&gt;0,larvae!#REF!,"")</f>
        <v>#REF!</v>
      </c>
      <c r="Q10" s="113" t="e">
        <f>IF(larvae!#REF!&gt;0,larvae!#REF!,"")</f>
        <v>#REF!</v>
      </c>
      <c r="R10" s="113" t="str">
        <f>IF(larvae!R14&gt;0,larvae!R14,"")</f>
        <v/>
      </c>
      <c r="S10" s="113" t="e">
        <f>IF(larvae!#REF!&gt;0,larvae!#REF!,"")</f>
        <v>#REF!</v>
      </c>
      <c r="T10" s="113" t="e">
        <f>IF(larvae!#REF!&gt;0,larvae!#REF!,"")</f>
        <v>#REF!</v>
      </c>
      <c r="U10" s="113" t="str">
        <f>IF(larvae!R15&gt;0,larvae!R15,"")</f>
        <v/>
      </c>
      <c r="V10" s="113" t="str">
        <f>IF(larvae!R16&gt;0,larvae!R16,"")</f>
        <v/>
      </c>
      <c r="W10" s="113" t="e">
        <f>IF(larvae!#REF!&gt;0,larvae!#REF!,"")</f>
        <v>#REF!</v>
      </c>
      <c r="X10" s="113" t="e">
        <f>IF(larvae!#REF!&gt;0,larvae!#REF!,"")</f>
        <v>#REF!</v>
      </c>
      <c r="Y10" s="113" t="str">
        <f>IF(larvae!R17&gt;0,larvae!R17,"")</f>
        <v/>
      </c>
      <c r="Z10" s="113" t="e">
        <f>IF(larvae!#REF!&gt;0,larvae!#REF!,"")</f>
        <v>#REF!</v>
      </c>
      <c r="AA10" s="113" t="e">
        <f>IF(larvae!#REF!&gt;0,larvae!#REF!,"")</f>
        <v>#REF!</v>
      </c>
      <c r="AB10" s="113" t="str">
        <f>IF(larvae!R18&gt;0,larvae!R18,"")</f>
        <v/>
      </c>
      <c r="AC10" s="113" t="str">
        <f>IF(larvae!R19&gt;0,larvae!R19,"")</f>
        <v/>
      </c>
      <c r="AD10" s="113" t="str">
        <f>IF(larvae!R20&gt;0,larvae!R20,"")</f>
        <v/>
      </c>
      <c r="AE10" s="113" t="str">
        <f>IF(larvae!R22&gt;0,larvae!R22,"")</f>
        <v/>
      </c>
      <c r="AF10" s="113" t="str">
        <f>IF(larvae!R23&gt;0,larvae!R23,"")</f>
        <v/>
      </c>
      <c r="AG10" s="112" t="str">
        <f>IF(larvae!R24&gt;0,larvae!R24,"")</f>
        <v/>
      </c>
      <c r="AH10" s="113" t="str">
        <f>IF(larvae!R26&gt;0,larvae!R26,"")</f>
        <v/>
      </c>
      <c r="AI10" s="113" t="str">
        <f>IF(larvae!R27&gt;0,larvae!R27,"")</f>
        <v/>
      </c>
      <c r="AJ10" s="112" t="str">
        <f>IF(larvae!R28&gt;0,larvae!R28,"")</f>
        <v/>
      </c>
      <c r="AK10" s="113" t="str">
        <f>IF(larvae!R30&gt;0,larvae!R30,"")</f>
        <v/>
      </c>
      <c r="AL10" s="111" t="str">
        <f>IF(larvae!R31&gt;0,larvae!R31,"")</f>
        <v/>
      </c>
      <c r="AM10" s="112" t="str">
        <f>IF(larvae!R32&gt;0,larvae!R32,"")</f>
        <v/>
      </c>
      <c r="AN10" s="111" t="str">
        <f>IF(larvae!R34&gt;0,larvae!R34,"")</f>
        <v/>
      </c>
      <c r="AO10" s="111" t="str">
        <f>IF(larvae!R35&gt;0,larvae!R35,"")</f>
        <v/>
      </c>
      <c r="AP10" s="112" t="str">
        <f>IF(larvae!R36&gt;0,larvae!R36,"")</f>
        <v/>
      </c>
    </row>
    <row r="11" spans="1:42" ht="14">
      <c r="A11" s="63" t="str">
        <f t="shared" si="0"/>
        <v>Genus species</v>
      </c>
      <c r="B11" s="79" t="str">
        <f t="shared" si="0"/>
        <v>Country.sample</v>
      </c>
      <c r="C11" s="101">
        <f>larvae!T1</f>
        <v>10</v>
      </c>
      <c r="D11" s="102" t="str">
        <f>IF(larvae!T3&gt;0,larvae!T3,"")</f>
        <v/>
      </c>
      <c r="E11" s="113" t="str">
        <f>IF(larvae!T4&gt;0,larvae!T4,"")</f>
        <v/>
      </c>
      <c r="F11" s="113" t="str">
        <f>IF(larvae!T6&gt;0,larvae!T6,"")</f>
        <v/>
      </c>
      <c r="G11" s="113" t="str">
        <f>IF(larvae!T7&gt;0,larvae!T7,"")</f>
        <v/>
      </c>
      <c r="H11" s="113" t="str">
        <f>IF(larvae!T8&gt;0,larvae!T8,"")</f>
        <v/>
      </c>
      <c r="I11" s="113" t="str">
        <f>IF(larvae!T9&gt;0,larvae!T9,"")</f>
        <v/>
      </c>
      <c r="J11" s="113" t="str">
        <f>IF(larvae!T10&gt;0,larvae!T10,"")</f>
        <v/>
      </c>
      <c r="K11" s="112" t="str">
        <f>IF(larvae!T11&gt;0,larvae!T11,"")</f>
        <v/>
      </c>
      <c r="L11" s="114" t="str">
        <f>IF(larvae!T12&gt;0,larvae!T12,"")</f>
        <v/>
      </c>
      <c r="M11" s="115" t="e">
        <f>IF(larvae!#REF!&gt;0,larvae!#REF!,"")</f>
        <v>#REF!</v>
      </c>
      <c r="N11" s="113" t="e">
        <f>IF(larvae!#REF!&gt;0,larvae!#REF!,"")</f>
        <v>#REF!</v>
      </c>
      <c r="O11" s="113" t="e">
        <f>IF(larvae!#REF!&gt;0,larvae!#REF!,"")</f>
        <v>#REF!</v>
      </c>
      <c r="P11" s="113" t="e">
        <f>IF(larvae!#REF!&gt;0,larvae!#REF!,"")</f>
        <v>#REF!</v>
      </c>
      <c r="Q11" s="113" t="e">
        <f>IF(larvae!#REF!&gt;0,larvae!#REF!,"")</f>
        <v>#REF!</v>
      </c>
      <c r="R11" s="113" t="str">
        <f>IF(larvae!T14&gt;0,larvae!T14,"")</f>
        <v/>
      </c>
      <c r="S11" s="113" t="e">
        <f>IF(larvae!#REF!&gt;0,larvae!#REF!,"")</f>
        <v>#REF!</v>
      </c>
      <c r="T11" s="113" t="e">
        <f>IF(larvae!#REF!&gt;0,larvae!#REF!,"")</f>
        <v>#REF!</v>
      </c>
      <c r="U11" s="113" t="str">
        <f>IF(larvae!T15&gt;0,larvae!T15,"")</f>
        <v/>
      </c>
      <c r="V11" s="113" t="str">
        <f>IF(larvae!T16&gt;0,larvae!T16,"")</f>
        <v/>
      </c>
      <c r="W11" s="113" t="e">
        <f>IF(larvae!#REF!&gt;0,larvae!#REF!,"")</f>
        <v>#REF!</v>
      </c>
      <c r="X11" s="113" t="e">
        <f>IF(larvae!#REF!&gt;0,larvae!#REF!,"")</f>
        <v>#REF!</v>
      </c>
      <c r="Y11" s="113" t="str">
        <f>IF(larvae!T17&gt;0,larvae!T17,"")</f>
        <v/>
      </c>
      <c r="Z11" s="113" t="e">
        <f>IF(larvae!#REF!&gt;0,larvae!#REF!,"")</f>
        <v>#REF!</v>
      </c>
      <c r="AA11" s="113" t="e">
        <f>IF(larvae!#REF!&gt;0,larvae!#REF!,"")</f>
        <v>#REF!</v>
      </c>
      <c r="AB11" s="113" t="str">
        <f>IF(larvae!T18&gt;0,larvae!T18,"")</f>
        <v/>
      </c>
      <c r="AC11" s="113" t="str">
        <f>IF(larvae!T19&gt;0,larvae!T19,"")</f>
        <v/>
      </c>
      <c r="AD11" s="113" t="str">
        <f>IF(larvae!T20&gt;0,larvae!T20,"")</f>
        <v/>
      </c>
      <c r="AE11" s="113" t="str">
        <f>IF(larvae!T22&gt;0,larvae!T22,"")</f>
        <v/>
      </c>
      <c r="AF11" s="113" t="str">
        <f>IF(larvae!T23&gt;0,larvae!T23,"")</f>
        <v/>
      </c>
      <c r="AG11" s="112" t="str">
        <f>IF(larvae!T24&gt;0,larvae!T24,"")</f>
        <v/>
      </c>
      <c r="AH11" s="113" t="str">
        <f>IF(larvae!T26&gt;0,larvae!T26,"")</f>
        <v/>
      </c>
      <c r="AI11" s="113" t="str">
        <f>IF(larvae!T27&gt;0,larvae!T27,"")</f>
        <v/>
      </c>
      <c r="AJ11" s="112" t="str">
        <f>IF(larvae!T28&gt;0,larvae!T28,"")</f>
        <v/>
      </c>
      <c r="AK11" s="113" t="str">
        <f>IF(larvae!T30&gt;0,larvae!T30,"")</f>
        <v/>
      </c>
      <c r="AL11" s="111" t="str">
        <f>IF(larvae!T31&gt;0,larvae!T31,"")</f>
        <v/>
      </c>
      <c r="AM11" s="112" t="str">
        <f>IF(larvae!T32&gt;0,larvae!T32,"")</f>
        <v/>
      </c>
      <c r="AN11" s="111" t="str">
        <f>IF(larvae!T34&gt;0,larvae!T34,"")</f>
        <v/>
      </c>
      <c r="AO11" s="111" t="str">
        <f>IF(larvae!T35&gt;0,larvae!T35,"")</f>
        <v/>
      </c>
      <c r="AP11" s="112" t="str">
        <f>IF(larvae!T36&gt;0,larvae!T36,"")</f>
        <v/>
      </c>
    </row>
    <row r="12" spans="1:42" ht="14">
      <c r="A12" s="63" t="str">
        <f t="shared" si="0"/>
        <v>Genus species</v>
      </c>
      <c r="B12" s="79" t="str">
        <f t="shared" si="0"/>
        <v>Country.sample</v>
      </c>
      <c r="C12" s="101">
        <f>larvae!V1</f>
        <v>11</v>
      </c>
      <c r="D12" s="102" t="str">
        <f>IF(larvae!V3&gt;0,larvae!V3,"")</f>
        <v/>
      </c>
      <c r="E12" s="113" t="str">
        <f>IF(larvae!V4&gt;0,larvae!V4,"")</f>
        <v/>
      </c>
      <c r="F12" s="113" t="str">
        <f>IF(larvae!V6&gt;0,larvae!V6,"")</f>
        <v/>
      </c>
      <c r="G12" s="113" t="str">
        <f>IF(larvae!V7&gt;0,larvae!V7,"")</f>
        <v/>
      </c>
      <c r="H12" s="113" t="str">
        <f>IF(larvae!V8&gt;0,larvae!V8,"")</f>
        <v/>
      </c>
      <c r="I12" s="113" t="str">
        <f>IF(larvae!V9&gt;0,larvae!V9,"")</f>
        <v/>
      </c>
      <c r="J12" s="113" t="str">
        <f>IF(larvae!V10&gt;0,larvae!V10,"")</f>
        <v/>
      </c>
      <c r="K12" s="112" t="str">
        <f>IF(larvae!V11&gt;0,larvae!V11,"")</f>
        <v/>
      </c>
      <c r="L12" s="114" t="str">
        <f>IF(larvae!V12&gt;0,larvae!V12,"")</f>
        <v/>
      </c>
      <c r="M12" s="115" t="e">
        <f>IF(larvae!#REF!&gt;0,larvae!#REF!,"")</f>
        <v>#REF!</v>
      </c>
      <c r="N12" s="113" t="e">
        <f>IF(larvae!#REF!&gt;0,larvae!#REF!,"")</f>
        <v>#REF!</v>
      </c>
      <c r="O12" s="113" t="e">
        <f>IF(larvae!#REF!&gt;0,larvae!#REF!,"")</f>
        <v>#REF!</v>
      </c>
      <c r="P12" s="113" t="e">
        <f>IF(larvae!#REF!&gt;0,larvae!#REF!,"")</f>
        <v>#REF!</v>
      </c>
      <c r="Q12" s="113" t="e">
        <f>IF(larvae!#REF!&gt;0,larvae!#REF!,"")</f>
        <v>#REF!</v>
      </c>
      <c r="R12" s="113" t="str">
        <f>IF(larvae!V14&gt;0,larvae!V14,"")</f>
        <v/>
      </c>
      <c r="S12" s="113" t="e">
        <f>IF(larvae!#REF!&gt;0,larvae!#REF!,"")</f>
        <v>#REF!</v>
      </c>
      <c r="T12" s="113" t="e">
        <f>IF(larvae!#REF!&gt;0,larvae!#REF!,"")</f>
        <v>#REF!</v>
      </c>
      <c r="U12" s="113" t="str">
        <f>IF(larvae!V15&gt;0,larvae!V15,"")</f>
        <v/>
      </c>
      <c r="V12" s="113" t="str">
        <f>IF(larvae!V16&gt;0,larvae!V16,"")</f>
        <v/>
      </c>
      <c r="W12" s="113" t="e">
        <f>IF(larvae!#REF!&gt;0,larvae!#REF!,"")</f>
        <v>#REF!</v>
      </c>
      <c r="X12" s="113" t="e">
        <f>IF(larvae!#REF!&gt;0,larvae!#REF!,"")</f>
        <v>#REF!</v>
      </c>
      <c r="Y12" s="113" t="str">
        <f>IF(larvae!V17&gt;0,larvae!V17,"")</f>
        <v/>
      </c>
      <c r="Z12" s="113" t="e">
        <f>IF(larvae!#REF!&gt;0,larvae!#REF!,"")</f>
        <v>#REF!</v>
      </c>
      <c r="AA12" s="113" t="e">
        <f>IF(larvae!#REF!&gt;0,larvae!#REF!,"")</f>
        <v>#REF!</v>
      </c>
      <c r="AB12" s="113" t="str">
        <f>IF(larvae!V18&gt;0,larvae!V18,"")</f>
        <v/>
      </c>
      <c r="AC12" s="113" t="str">
        <f>IF(larvae!V19&gt;0,larvae!V19,"")</f>
        <v/>
      </c>
      <c r="AD12" s="113" t="str">
        <f>IF(larvae!V20&gt;0,larvae!V20,"")</f>
        <v/>
      </c>
      <c r="AE12" s="113" t="str">
        <f>IF(larvae!V22&gt;0,larvae!V22,"")</f>
        <v/>
      </c>
      <c r="AF12" s="113" t="str">
        <f>IF(larvae!V23&gt;0,larvae!V23,"")</f>
        <v/>
      </c>
      <c r="AG12" s="112" t="str">
        <f>IF(larvae!V24&gt;0,larvae!V24,"")</f>
        <v/>
      </c>
      <c r="AH12" s="113" t="str">
        <f>IF(larvae!V26&gt;0,larvae!V26,"")</f>
        <v/>
      </c>
      <c r="AI12" s="113" t="str">
        <f>IF(larvae!V27&gt;0,larvae!V27,"")</f>
        <v/>
      </c>
      <c r="AJ12" s="112" t="str">
        <f>IF(larvae!V28&gt;0,larvae!V28,"")</f>
        <v/>
      </c>
      <c r="AK12" s="113" t="str">
        <f>IF(larvae!V30&gt;0,larvae!V30,"")</f>
        <v/>
      </c>
      <c r="AL12" s="111" t="str">
        <f>IF(larvae!V31&gt;0,larvae!V31,"")</f>
        <v/>
      </c>
      <c r="AM12" s="112" t="str">
        <f>IF(larvae!V32&gt;0,larvae!V32,"")</f>
        <v/>
      </c>
      <c r="AN12" s="111" t="str">
        <f>IF(larvae!V34&gt;0,larvae!V34,"")</f>
        <v/>
      </c>
      <c r="AO12" s="111" t="str">
        <f>IF(larvae!V35&gt;0,larvae!V35,"")</f>
        <v/>
      </c>
      <c r="AP12" s="112" t="str">
        <f>IF(larvae!V36&gt;0,larvae!V36,"")</f>
        <v/>
      </c>
    </row>
    <row r="13" spans="1:42" ht="14">
      <c r="A13" s="63" t="str">
        <f t="shared" si="0"/>
        <v>Genus species</v>
      </c>
      <c r="B13" s="79" t="str">
        <f t="shared" si="0"/>
        <v>Country.sample</v>
      </c>
      <c r="C13" s="101">
        <f>larvae!X1</f>
        <v>12</v>
      </c>
      <c r="D13" s="102" t="str">
        <f>IF(larvae!X3&gt;0,larvae!X3,"")</f>
        <v/>
      </c>
      <c r="E13" s="113" t="str">
        <f>IF(larvae!X4&gt;0,larvae!X4,"")</f>
        <v/>
      </c>
      <c r="F13" s="113" t="str">
        <f>IF(larvae!X6&gt;0,larvae!X6,"")</f>
        <v/>
      </c>
      <c r="G13" s="113" t="str">
        <f>IF(larvae!X7&gt;0,larvae!X7,"")</f>
        <v/>
      </c>
      <c r="H13" s="113" t="str">
        <f>IF(larvae!X8&gt;0,larvae!X8,"")</f>
        <v/>
      </c>
      <c r="I13" s="113" t="str">
        <f>IF(larvae!X9&gt;0,larvae!X9,"")</f>
        <v/>
      </c>
      <c r="J13" s="113" t="str">
        <f>IF(larvae!X10&gt;0,larvae!X10,"")</f>
        <v/>
      </c>
      <c r="K13" s="112" t="str">
        <f>IF(larvae!X11&gt;0,larvae!X11,"")</f>
        <v/>
      </c>
      <c r="L13" s="114" t="str">
        <f>IF(larvae!X12&gt;0,larvae!X12,"")</f>
        <v/>
      </c>
      <c r="M13" s="115" t="e">
        <f>IF(larvae!#REF!&gt;0,larvae!#REF!,"")</f>
        <v>#REF!</v>
      </c>
      <c r="N13" s="113" t="e">
        <f>IF(larvae!#REF!&gt;0,larvae!#REF!,"")</f>
        <v>#REF!</v>
      </c>
      <c r="O13" s="113" t="e">
        <f>IF(larvae!#REF!&gt;0,larvae!#REF!,"")</f>
        <v>#REF!</v>
      </c>
      <c r="P13" s="113" t="e">
        <f>IF(larvae!#REF!&gt;0,larvae!#REF!,"")</f>
        <v>#REF!</v>
      </c>
      <c r="Q13" s="113" t="e">
        <f>IF(larvae!#REF!&gt;0,larvae!#REF!,"")</f>
        <v>#REF!</v>
      </c>
      <c r="R13" s="113" t="str">
        <f>IF(larvae!X14&gt;0,larvae!X14,"")</f>
        <v/>
      </c>
      <c r="S13" s="113" t="e">
        <f>IF(larvae!#REF!&gt;0,larvae!#REF!,"")</f>
        <v>#REF!</v>
      </c>
      <c r="T13" s="113" t="e">
        <f>IF(larvae!#REF!&gt;0,larvae!#REF!,"")</f>
        <v>#REF!</v>
      </c>
      <c r="U13" s="113" t="str">
        <f>IF(larvae!X15&gt;0,larvae!X15,"")</f>
        <v/>
      </c>
      <c r="V13" s="113" t="str">
        <f>IF(larvae!X16&gt;0,larvae!X16,"")</f>
        <v/>
      </c>
      <c r="W13" s="113" t="e">
        <f>IF(larvae!#REF!&gt;0,larvae!#REF!,"")</f>
        <v>#REF!</v>
      </c>
      <c r="X13" s="113" t="e">
        <f>IF(larvae!#REF!&gt;0,larvae!#REF!,"")</f>
        <v>#REF!</v>
      </c>
      <c r="Y13" s="113" t="str">
        <f>IF(larvae!X17&gt;0,larvae!X17,"")</f>
        <v/>
      </c>
      <c r="Z13" s="113" t="e">
        <f>IF(larvae!#REF!&gt;0,larvae!#REF!,"")</f>
        <v>#REF!</v>
      </c>
      <c r="AA13" s="113" t="e">
        <f>IF(larvae!#REF!&gt;0,larvae!#REF!,"")</f>
        <v>#REF!</v>
      </c>
      <c r="AB13" s="113" t="str">
        <f>IF(larvae!X18&gt;0,larvae!X18,"")</f>
        <v/>
      </c>
      <c r="AC13" s="113" t="str">
        <f>IF(larvae!X19&gt;0,larvae!X19,"")</f>
        <v/>
      </c>
      <c r="AD13" s="113" t="str">
        <f>IF(larvae!X20&gt;0,larvae!X20,"")</f>
        <v/>
      </c>
      <c r="AE13" s="113" t="str">
        <f>IF(larvae!X22&gt;0,larvae!X22,"")</f>
        <v/>
      </c>
      <c r="AF13" s="113" t="str">
        <f>IF(larvae!X23&gt;0,larvae!X23,"")</f>
        <v/>
      </c>
      <c r="AG13" s="112" t="str">
        <f>IF(larvae!X24&gt;0,larvae!X24,"")</f>
        <v/>
      </c>
      <c r="AH13" s="113" t="str">
        <f>IF(larvae!X26&gt;0,larvae!X26,"")</f>
        <v/>
      </c>
      <c r="AI13" s="113" t="str">
        <f>IF(larvae!X27&gt;0,larvae!X27,"")</f>
        <v/>
      </c>
      <c r="AJ13" s="112" t="str">
        <f>IF(larvae!X28&gt;0,larvae!X28,"")</f>
        <v/>
      </c>
      <c r="AK13" s="113" t="str">
        <f>IF(larvae!X30&gt;0,larvae!X30,"")</f>
        <v/>
      </c>
      <c r="AL13" s="111" t="str">
        <f>IF(larvae!X31&gt;0,larvae!X31,"")</f>
        <v/>
      </c>
      <c r="AM13" s="112" t="str">
        <f>IF(larvae!X32&gt;0,larvae!X32,"")</f>
        <v/>
      </c>
      <c r="AN13" s="111" t="str">
        <f>IF(larvae!X34&gt;0,larvae!X34,"")</f>
        <v/>
      </c>
      <c r="AO13" s="111" t="str">
        <f>IF(larvae!X35&gt;0,larvae!X35,"")</f>
        <v/>
      </c>
      <c r="AP13" s="112" t="str">
        <f>IF(larvae!X36&gt;0,larvae!X36,"")</f>
        <v/>
      </c>
    </row>
    <row r="14" spans="1:42" ht="14">
      <c r="A14" s="63" t="str">
        <f t="shared" si="0"/>
        <v>Genus species</v>
      </c>
      <c r="B14" s="79" t="str">
        <f t="shared" si="0"/>
        <v>Country.sample</v>
      </c>
      <c r="C14" s="101">
        <f>larvae!Z1</f>
        <v>13</v>
      </c>
      <c r="D14" s="102" t="str">
        <f>IF(larvae!Z3&gt;0,larvae!Z3,"")</f>
        <v/>
      </c>
      <c r="E14" s="113" t="str">
        <f>IF(larvae!Z4&gt;0,larvae!Z4,"")</f>
        <v/>
      </c>
      <c r="F14" s="113" t="str">
        <f>IF(larvae!Z6&gt;0,larvae!Z6,"")</f>
        <v/>
      </c>
      <c r="G14" s="113" t="str">
        <f>IF(larvae!Z7&gt;0,larvae!Z7,"")</f>
        <v/>
      </c>
      <c r="H14" s="113" t="str">
        <f>IF(larvae!Z8&gt;0,larvae!Z8,"")</f>
        <v/>
      </c>
      <c r="I14" s="113" t="str">
        <f>IF(larvae!Z9&gt;0,larvae!Z9,"")</f>
        <v/>
      </c>
      <c r="J14" s="113" t="str">
        <f>IF(larvae!Z10&gt;0,larvae!Z10,"")</f>
        <v/>
      </c>
      <c r="K14" s="112" t="str">
        <f>IF(larvae!Z11&gt;0,larvae!Z11,"")</f>
        <v/>
      </c>
      <c r="L14" s="114" t="str">
        <f>IF(larvae!Z12&gt;0,larvae!Z12,"")</f>
        <v/>
      </c>
      <c r="M14" s="115" t="e">
        <f>IF(larvae!#REF!&gt;0,larvae!#REF!,"")</f>
        <v>#REF!</v>
      </c>
      <c r="N14" s="113" t="e">
        <f>IF(larvae!#REF!&gt;0,larvae!#REF!,"")</f>
        <v>#REF!</v>
      </c>
      <c r="O14" s="113" t="e">
        <f>IF(larvae!#REF!&gt;0,larvae!#REF!,"")</f>
        <v>#REF!</v>
      </c>
      <c r="P14" s="113" t="e">
        <f>IF(larvae!#REF!&gt;0,larvae!#REF!,"")</f>
        <v>#REF!</v>
      </c>
      <c r="Q14" s="113" t="e">
        <f>IF(larvae!#REF!&gt;0,larvae!#REF!,"")</f>
        <v>#REF!</v>
      </c>
      <c r="R14" s="113" t="str">
        <f>IF(larvae!Z14&gt;0,larvae!Z14,"")</f>
        <v/>
      </c>
      <c r="S14" s="113" t="e">
        <f>IF(larvae!#REF!&gt;0,larvae!#REF!,"")</f>
        <v>#REF!</v>
      </c>
      <c r="T14" s="113" t="e">
        <f>IF(larvae!#REF!&gt;0,larvae!#REF!,"")</f>
        <v>#REF!</v>
      </c>
      <c r="U14" s="113" t="str">
        <f>IF(larvae!Z15&gt;0,larvae!Z15,"")</f>
        <v/>
      </c>
      <c r="V14" s="113" t="str">
        <f>IF(larvae!Z16&gt;0,larvae!Z16,"")</f>
        <v/>
      </c>
      <c r="W14" s="113" t="e">
        <f>IF(larvae!#REF!&gt;0,larvae!#REF!,"")</f>
        <v>#REF!</v>
      </c>
      <c r="X14" s="113" t="e">
        <f>IF(larvae!#REF!&gt;0,larvae!#REF!,"")</f>
        <v>#REF!</v>
      </c>
      <c r="Y14" s="113" t="str">
        <f>IF(larvae!Z17&gt;0,larvae!Z17,"")</f>
        <v/>
      </c>
      <c r="Z14" s="113" t="e">
        <f>IF(larvae!#REF!&gt;0,larvae!#REF!,"")</f>
        <v>#REF!</v>
      </c>
      <c r="AA14" s="113" t="e">
        <f>IF(larvae!#REF!&gt;0,larvae!#REF!,"")</f>
        <v>#REF!</v>
      </c>
      <c r="AB14" s="113" t="str">
        <f>IF(larvae!Z18&gt;0,larvae!Z18,"")</f>
        <v/>
      </c>
      <c r="AC14" s="113" t="str">
        <f>IF(larvae!Z19&gt;0,larvae!Z19,"")</f>
        <v/>
      </c>
      <c r="AD14" s="113" t="str">
        <f>IF(larvae!Z20&gt;0,larvae!Z20,"")</f>
        <v/>
      </c>
      <c r="AE14" s="113" t="str">
        <f>IF(larvae!Z22&gt;0,larvae!Z22,"")</f>
        <v/>
      </c>
      <c r="AF14" s="113" t="str">
        <f>IF(larvae!Z23&gt;0,larvae!Z23,"")</f>
        <v/>
      </c>
      <c r="AG14" s="112" t="str">
        <f>IF(larvae!Z24&gt;0,larvae!Z24,"")</f>
        <v/>
      </c>
      <c r="AH14" s="113" t="str">
        <f>IF(larvae!Z26&gt;0,larvae!Z26,"")</f>
        <v/>
      </c>
      <c r="AI14" s="113" t="str">
        <f>IF(larvae!Z27&gt;0,larvae!Z27,"")</f>
        <v/>
      </c>
      <c r="AJ14" s="112" t="str">
        <f>IF(larvae!Z28&gt;0,larvae!Z28,"")</f>
        <v/>
      </c>
      <c r="AK14" s="113" t="str">
        <f>IF(larvae!Z30&gt;0,larvae!Z30,"")</f>
        <v/>
      </c>
      <c r="AL14" s="111" t="str">
        <f>IF(larvae!Z31&gt;0,larvae!Z31,"")</f>
        <v/>
      </c>
      <c r="AM14" s="112" t="str">
        <f>IF(larvae!Z32&gt;0,larvae!Z32,"")</f>
        <v/>
      </c>
      <c r="AN14" s="111" t="str">
        <f>IF(larvae!Z34&gt;0,larvae!Z34,"")</f>
        <v/>
      </c>
      <c r="AO14" s="111" t="str">
        <f>IF(larvae!Z35&gt;0,larvae!Z35,"")</f>
        <v/>
      </c>
      <c r="AP14" s="112" t="str">
        <f>IF(larvae!Z36&gt;0,larvae!Z36,"")</f>
        <v/>
      </c>
    </row>
    <row r="15" spans="1:42" ht="14">
      <c r="A15" s="63" t="str">
        <f t="shared" si="0"/>
        <v>Genus species</v>
      </c>
      <c r="B15" s="79" t="str">
        <f t="shared" si="0"/>
        <v>Country.sample</v>
      </c>
      <c r="C15" s="101">
        <f>larvae!AB1</f>
        <v>14</v>
      </c>
      <c r="D15" s="102" t="str">
        <f>IF(larvae!AB3&gt;0,larvae!AB3,"")</f>
        <v/>
      </c>
      <c r="E15" s="113" t="str">
        <f>IF(larvae!AB4&gt;0,larvae!AB4,"")</f>
        <v/>
      </c>
      <c r="F15" s="113" t="str">
        <f>IF(larvae!AB6&gt;0,larvae!AB6,"")</f>
        <v/>
      </c>
      <c r="G15" s="113" t="str">
        <f>IF(larvae!AB7&gt;0,larvae!AB7,"")</f>
        <v/>
      </c>
      <c r="H15" s="113" t="str">
        <f>IF(larvae!AB8&gt;0,larvae!AB8,"")</f>
        <v/>
      </c>
      <c r="I15" s="113" t="str">
        <f>IF(larvae!AB9&gt;0,larvae!AB9,"")</f>
        <v/>
      </c>
      <c r="J15" s="113" t="str">
        <f>IF(larvae!AB10&gt;0,larvae!AB10,"")</f>
        <v/>
      </c>
      <c r="K15" s="112" t="str">
        <f>IF(larvae!AB11&gt;0,larvae!AB11,"")</f>
        <v/>
      </c>
      <c r="L15" s="114" t="str">
        <f>IF(larvae!AB12&gt;0,larvae!AB12,"")</f>
        <v/>
      </c>
      <c r="M15" s="115" t="e">
        <f>IF(larvae!#REF!&gt;0,larvae!#REF!,"")</f>
        <v>#REF!</v>
      </c>
      <c r="N15" s="113" t="e">
        <f>IF(larvae!#REF!&gt;0,larvae!#REF!,"")</f>
        <v>#REF!</v>
      </c>
      <c r="O15" s="113" t="e">
        <f>IF(larvae!#REF!&gt;0,larvae!#REF!,"")</f>
        <v>#REF!</v>
      </c>
      <c r="P15" s="113" t="e">
        <f>IF(larvae!#REF!&gt;0,larvae!#REF!,"")</f>
        <v>#REF!</v>
      </c>
      <c r="Q15" s="113" t="e">
        <f>IF(larvae!#REF!&gt;0,larvae!#REF!,"")</f>
        <v>#REF!</v>
      </c>
      <c r="R15" s="113" t="str">
        <f>IF(larvae!AB14&gt;0,larvae!AB14,"")</f>
        <v/>
      </c>
      <c r="S15" s="113" t="e">
        <f>IF(larvae!#REF!&gt;0,larvae!#REF!,"")</f>
        <v>#REF!</v>
      </c>
      <c r="T15" s="113" t="e">
        <f>IF(larvae!#REF!&gt;0,larvae!#REF!,"")</f>
        <v>#REF!</v>
      </c>
      <c r="U15" s="113" t="str">
        <f>IF(larvae!AB15&gt;0,larvae!AB15,"")</f>
        <v/>
      </c>
      <c r="V15" s="113" t="str">
        <f>IF(larvae!AB16&gt;0,larvae!AB16,"")</f>
        <v/>
      </c>
      <c r="W15" s="113" t="e">
        <f>IF(larvae!#REF!&gt;0,larvae!#REF!,"")</f>
        <v>#REF!</v>
      </c>
      <c r="X15" s="113" t="e">
        <f>IF(larvae!#REF!&gt;0,larvae!#REF!,"")</f>
        <v>#REF!</v>
      </c>
      <c r="Y15" s="113" t="str">
        <f>IF(larvae!AB17&gt;0,larvae!AB17,"")</f>
        <v/>
      </c>
      <c r="Z15" s="113" t="e">
        <f>IF(larvae!#REF!&gt;0,larvae!#REF!,"")</f>
        <v>#REF!</v>
      </c>
      <c r="AA15" s="113" t="e">
        <f>IF(larvae!#REF!&gt;0,larvae!#REF!,"")</f>
        <v>#REF!</v>
      </c>
      <c r="AB15" s="113" t="str">
        <f>IF(larvae!AB18&gt;0,larvae!AB18,"")</f>
        <v/>
      </c>
      <c r="AC15" s="113" t="str">
        <f>IF(larvae!AB19&gt;0,larvae!AB19,"")</f>
        <v/>
      </c>
      <c r="AD15" s="113" t="str">
        <f>IF(larvae!AB20&gt;0,larvae!AB20,"")</f>
        <v/>
      </c>
      <c r="AE15" s="113" t="str">
        <f>IF(larvae!AB22&gt;0,larvae!AB22,"")</f>
        <v/>
      </c>
      <c r="AF15" s="113" t="str">
        <f>IF(larvae!AB23&gt;0,larvae!AB23,"")</f>
        <v/>
      </c>
      <c r="AG15" s="112" t="str">
        <f>IF(larvae!AB24&gt;0,larvae!AB24,"")</f>
        <v/>
      </c>
      <c r="AH15" s="113" t="str">
        <f>IF(larvae!AB26&gt;0,larvae!AB26,"")</f>
        <v/>
      </c>
      <c r="AI15" s="113" t="str">
        <f>IF(larvae!AB27&gt;0,larvae!AB27,"")</f>
        <v/>
      </c>
      <c r="AJ15" s="112" t="str">
        <f>IF(larvae!AB28&gt;0,larvae!AB28,"")</f>
        <v/>
      </c>
      <c r="AK15" s="113" t="str">
        <f>IF(larvae!AB30&gt;0,larvae!AB30,"")</f>
        <v/>
      </c>
      <c r="AL15" s="111" t="str">
        <f>IF(larvae!AB31&gt;0,larvae!AB31,"")</f>
        <v/>
      </c>
      <c r="AM15" s="112" t="str">
        <f>IF(larvae!AB32&gt;0,larvae!AB32,"")</f>
        <v/>
      </c>
      <c r="AN15" s="111" t="str">
        <f>IF(larvae!AB34&gt;0,larvae!AB34,"")</f>
        <v/>
      </c>
      <c r="AO15" s="111" t="str">
        <f>IF(larvae!AB35&gt;0,larvae!AB35,"")</f>
        <v/>
      </c>
      <c r="AP15" s="112" t="str">
        <f>IF(larvae!AB36&gt;0,larvae!AB36,"")</f>
        <v/>
      </c>
    </row>
    <row r="16" spans="1:42" ht="14">
      <c r="A16" s="63" t="str">
        <f t="shared" si="0"/>
        <v>Genus species</v>
      </c>
      <c r="B16" s="79" t="str">
        <f t="shared" si="0"/>
        <v>Country.sample</v>
      </c>
      <c r="C16" s="101">
        <f>larvae!AD1</f>
        <v>15</v>
      </c>
      <c r="D16" s="102" t="str">
        <f>IF(larvae!AD3&gt;0,larvae!AD3,"")</f>
        <v/>
      </c>
      <c r="E16" s="113" t="str">
        <f>IF(larvae!AD4&gt;0,larvae!AD4,"")</f>
        <v/>
      </c>
      <c r="F16" s="113" t="str">
        <f>IF(larvae!AD6&gt;0,larvae!AD6,"")</f>
        <v/>
      </c>
      <c r="G16" s="113" t="str">
        <f>IF(larvae!AD7&gt;0,larvae!AD7,"")</f>
        <v/>
      </c>
      <c r="H16" s="113" t="str">
        <f>IF(larvae!AD8&gt;0,larvae!AD8,"")</f>
        <v/>
      </c>
      <c r="I16" s="113" t="str">
        <f>IF(larvae!AD9&gt;0,larvae!AD9,"")</f>
        <v/>
      </c>
      <c r="J16" s="113" t="str">
        <f>IF(larvae!AD10&gt;0,larvae!AD10,"")</f>
        <v/>
      </c>
      <c r="K16" s="112" t="str">
        <f>IF(larvae!AD11&gt;0,larvae!AD11,"")</f>
        <v/>
      </c>
      <c r="L16" s="114" t="str">
        <f>IF(larvae!AD12&gt;0,larvae!AD12,"")</f>
        <v/>
      </c>
      <c r="M16" s="115" t="e">
        <f>IF(larvae!#REF!&gt;0,larvae!#REF!,"")</f>
        <v>#REF!</v>
      </c>
      <c r="N16" s="113" t="e">
        <f>IF(larvae!#REF!&gt;0,larvae!#REF!,"")</f>
        <v>#REF!</v>
      </c>
      <c r="O16" s="113" t="e">
        <f>IF(larvae!#REF!&gt;0,larvae!#REF!,"")</f>
        <v>#REF!</v>
      </c>
      <c r="P16" s="113" t="e">
        <f>IF(larvae!#REF!&gt;0,larvae!#REF!,"")</f>
        <v>#REF!</v>
      </c>
      <c r="Q16" s="113" t="e">
        <f>IF(larvae!#REF!&gt;0,larvae!#REF!,"")</f>
        <v>#REF!</v>
      </c>
      <c r="R16" s="113" t="str">
        <f>IF(larvae!AD14&gt;0,larvae!AD14,"")</f>
        <v/>
      </c>
      <c r="S16" s="113" t="e">
        <f>IF(larvae!#REF!&gt;0,larvae!#REF!,"")</f>
        <v>#REF!</v>
      </c>
      <c r="T16" s="113" t="e">
        <f>IF(larvae!#REF!&gt;0,larvae!#REF!,"")</f>
        <v>#REF!</v>
      </c>
      <c r="U16" s="113" t="str">
        <f>IF(larvae!AD15&gt;0,larvae!AD15,"")</f>
        <v/>
      </c>
      <c r="V16" s="113" t="str">
        <f>IF(larvae!AD16&gt;0,larvae!AD16,"")</f>
        <v/>
      </c>
      <c r="W16" s="113" t="e">
        <f>IF(larvae!#REF!&gt;0,larvae!#REF!,"")</f>
        <v>#REF!</v>
      </c>
      <c r="X16" s="113" t="e">
        <f>IF(larvae!#REF!&gt;0,larvae!#REF!,"")</f>
        <v>#REF!</v>
      </c>
      <c r="Y16" s="113" t="str">
        <f>IF(larvae!AD17&gt;0,larvae!AD17,"")</f>
        <v/>
      </c>
      <c r="Z16" s="113" t="e">
        <f>IF(larvae!#REF!&gt;0,larvae!#REF!,"")</f>
        <v>#REF!</v>
      </c>
      <c r="AA16" s="113" t="e">
        <f>IF(larvae!#REF!&gt;0,larvae!#REF!,"")</f>
        <v>#REF!</v>
      </c>
      <c r="AB16" s="113" t="str">
        <f>IF(larvae!AD18&gt;0,larvae!AD18,"")</f>
        <v/>
      </c>
      <c r="AC16" s="113" t="str">
        <f>IF(larvae!AD19&gt;0,larvae!AD19,"")</f>
        <v/>
      </c>
      <c r="AD16" s="113" t="str">
        <f>IF(larvae!AD20&gt;0,larvae!AD20,"")</f>
        <v/>
      </c>
      <c r="AE16" s="113" t="str">
        <f>IF(larvae!AD22&gt;0,larvae!AD22,"")</f>
        <v/>
      </c>
      <c r="AF16" s="113" t="str">
        <f>IF(larvae!AD23&gt;0,larvae!AD23,"")</f>
        <v/>
      </c>
      <c r="AG16" s="112" t="str">
        <f>IF(larvae!AD24&gt;0,larvae!AD24,"")</f>
        <v/>
      </c>
      <c r="AH16" s="113" t="str">
        <f>IF(larvae!AD26&gt;0,larvae!AD26,"")</f>
        <v/>
      </c>
      <c r="AI16" s="113" t="str">
        <f>IF(larvae!AD27&gt;0,larvae!AD27,"")</f>
        <v/>
      </c>
      <c r="AJ16" s="112" t="str">
        <f>IF(larvae!AD28&gt;0,larvae!AD28,"")</f>
        <v/>
      </c>
      <c r="AK16" s="113" t="str">
        <f>IF(larvae!AD30&gt;0,larvae!AD30,"")</f>
        <v/>
      </c>
      <c r="AL16" s="111" t="str">
        <f>IF(larvae!AD31&gt;0,larvae!AD31,"")</f>
        <v/>
      </c>
      <c r="AM16" s="112" t="str">
        <f>IF(larvae!AD32&gt;0,larvae!AD32,"")</f>
        <v/>
      </c>
      <c r="AN16" s="111" t="str">
        <f>IF(larvae!AD34&gt;0,larvae!AD34,"")</f>
        <v/>
      </c>
      <c r="AO16" s="111" t="str">
        <f>IF(larvae!AD35&gt;0,larvae!AD35,"")</f>
        <v/>
      </c>
      <c r="AP16" s="112" t="str">
        <f>IF(larvae!AD36&gt;0,larvae!AD36,"")</f>
        <v/>
      </c>
    </row>
    <row r="17" spans="1:42" ht="14">
      <c r="A17" s="63" t="str">
        <f t="shared" si="0"/>
        <v>Genus species</v>
      </c>
      <c r="B17" s="79" t="str">
        <f t="shared" si="0"/>
        <v>Country.sample</v>
      </c>
      <c r="C17" s="101">
        <f>larvae!AF1</f>
        <v>16</v>
      </c>
      <c r="D17" s="102" t="str">
        <f>IF(larvae!AF3&gt;0,larvae!AF3,"")</f>
        <v/>
      </c>
      <c r="E17" s="113" t="str">
        <f>IF(larvae!AF4&gt;0,larvae!AF4,"")</f>
        <v/>
      </c>
      <c r="F17" s="113" t="str">
        <f>IF(larvae!AF6&gt;0,larvae!AF6,"")</f>
        <v/>
      </c>
      <c r="G17" s="113" t="str">
        <f>IF(larvae!AF7&gt;0,larvae!AF7,"")</f>
        <v/>
      </c>
      <c r="H17" s="113" t="str">
        <f>IF(larvae!AF8&gt;0,larvae!AF8,"")</f>
        <v/>
      </c>
      <c r="I17" s="113" t="str">
        <f>IF(larvae!AF9&gt;0,larvae!AF9,"")</f>
        <v/>
      </c>
      <c r="J17" s="113" t="str">
        <f>IF(larvae!AF10&gt;0,larvae!AF10,"")</f>
        <v/>
      </c>
      <c r="K17" s="112" t="str">
        <f>IF(larvae!AF11&gt;0,larvae!AF11,"")</f>
        <v/>
      </c>
      <c r="L17" s="114" t="str">
        <f>IF(larvae!AF12&gt;0,larvae!AF12,"")</f>
        <v/>
      </c>
      <c r="M17" s="115" t="e">
        <f>IF(larvae!#REF!&gt;0,larvae!#REF!,"")</f>
        <v>#REF!</v>
      </c>
      <c r="N17" s="113" t="e">
        <f>IF(larvae!#REF!&gt;0,larvae!#REF!,"")</f>
        <v>#REF!</v>
      </c>
      <c r="O17" s="113" t="e">
        <f>IF(larvae!#REF!&gt;0,larvae!#REF!,"")</f>
        <v>#REF!</v>
      </c>
      <c r="P17" s="113" t="e">
        <f>IF(larvae!#REF!&gt;0,larvae!#REF!,"")</f>
        <v>#REF!</v>
      </c>
      <c r="Q17" s="113" t="e">
        <f>IF(larvae!#REF!&gt;0,larvae!#REF!,"")</f>
        <v>#REF!</v>
      </c>
      <c r="R17" s="113" t="str">
        <f>IF(larvae!AF14&gt;0,larvae!AF14,"")</f>
        <v/>
      </c>
      <c r="S17" s="113" t="e">
        <f>IF(larvae!#REF!&gt;0,larvae!#REF!,"")</f>
        <v>#REF!</v>
      </c>
      <c r="T17" s="113" t="e">
        <f>IF(larvae!#REF!&gt;0,larvae!#REF!,"")</f>
        <v>#REF!</v>
      </c>
      <c r="U17" s="113" t="str">
        <f>IF(larvae!AF15&gt;0,larvae!AF15,"")</f>
        <v/>
      </c>
      <c r="V17" s="113" t="str">
        <f>IF(larvae!AF16&gt;0,larvae!AF16,"")</f>
        <v/>
      </c>
      <c r="W17" s="113" t="e">
        <f>IF(larvae!#REF!&gt;0,larvae!#REF!,"")</f>
        <v>#REF!</v>
      </c>
      <c r="X17" s="113" t="e">
        <f>IF(larvae!#REF!&gt;0,larvae!#REF!,"")</f>
        <v>#REF!</v>
      </c>
      <c r="Y17" s="113" t="str">
        <f>IF(larvae!AF17&gt;0,larvae!AF17,"")</f>
        <v/>
      </c>
      <c r="Z17" s="113" t="e">
        <f>IF(larvae!#REF!&gt;0,larvae!#REF!,"")</f>
        <v>#REF!</v>
      </c>
      <c r="AA17" s="113" t="e">
        <f>IF(larvae!#REF!&gt;0,larvae!#REF!,"")</f>
        <v>#REF!</v>
      </c>
      <c r="AB17" s="113" t="str">
        <f>IF(larvae!AF18&gt;0,larvae!AF18,"")</f>
        <v/>
      </c>
      <c r="AC17" s="113" t="str">
        <f>IF(larvae!AF19&gt;0,larvae!AF19,"")</f>
        <v/>
      </c>
      <c r="AD17" s="113" t="str">
        <f>IF(larvae!AF20&gt;0,larvae!AF20,"")</f>
        <v/>
      </c>
      <c r="AE17" s="113" t="str">
        <f>IF(larvae!AF22&gt;0,larvae!AF22,"")</f>
        <v/>
      </c>
      <c r="AF17" s="113" t="str">
        <f>IF(larvae!AF23&gt;0,larvae!AF23,"")</f>
        <v/>
      </c>
      <c r="AG17" s="112" t="str">
        <f>IF(larvae!AF24&gt;0,larvae!AF24,"")</f>
        <v/>
      </c>
      <c r="AH17" s="113" t="str">
        <f>IF(larvae!AF26&gt;0,larvae!AF26,"")</f>
        <v/>
      </c>
      <c r="AI17" s="113" t="str">
        <f>IF(larvae!AF27&gt;0,larvae!AF27,"")</f>
        <v/>
      </c>
      <c r="AJ17" s="112" t="str">
        <f>IF(larvae!AF28&gt;0,larvae!AF28,"")</f>
        <v/>
      </c>
      <c r="AK17" s="113" t="str">
        <f>IF(larvae!AF30&gt;0,larvae!AF30,"")</f>
        <v/>
      </c>
      <c r="AL17" s="111" t="str">
        <f>IF(larvae!AF31&gt;0,larvae!AF31,"")</f>
        <v/>
      </c>
      <c r="AM17" s="112" t="str">
        <f>IF(larvae!AF32&gt;0,larvae!AF32,"")</f>
        <v/>
      </c>
      <c r="AN17" s="111" t="str">
        <f>IF(larvae!AF34&gt;0,larvae!AF34,"")</f>
        <v/>
      </c>
      <c r="AO17" s="111" t="str">
        <f>IF(larvae!AF35&gt;0,larvae!AF35,"")</f>
        <v/>
      </c>
      <c r="AP17" s="112" t="str">
        <f>IF(larvae!AF36&gt;0,larvae!AF36,"")</f>
        <v/>
      </c>
    </row>
    <row r="18" spans="1:42" ht="14">
      <c r="A18" s="63" t="str">
        <f t="shared" si="0"/>
        <v>Genus species</v>
      </c>
      <c r="B18" s="79" t="str">
        <f t="shared" si="0"/>
        <v>Country.sample</v>
      </c>
      <c r="C18" s="101">
        <f>larvae!AH1</f>
        <v>17</v>
      </c>
      <c r="D18" s="102" t="str">
        <f>IF(larvae!AH3&gt;0,larvae!AH3,"")</f>
        <v/>
      </c>
      <c r="E18" s="113" t="str">
        <f>IF(larvae!AH4&gt;0,larvae!AH4,"")</f>
        <v/>
      </c>
      <c r="F18" s="113" t="str">
        <f>IF(larvae!AH6&gt;0,larvae!AH6,"")</f>
        <v/>
      </c>
      <c r="G18" s="113" t="str">
        <f>IF(larvae!AH7&gt;0,larvae!AH7,"")</f>
        <v/>
      </c>
      <c r="H18" s="113" t="str">
        <f>IF(larvae!AH8&gt;0,larvae!AH8,"")</f>
        <v/>
      </c>
      <c r="I18" s="113" t="str">
        <f>IF(larvae!AH9&gt;0,larvae!AH9,"")</f>
        <v/>
      </c>
      <c r="J18" s="113" t="str">
        <f>IF(larvae!AH10&gt;0,larvae!AH10,"")</f>
        <v/>
      </c>
      <c r="K18" s="112" t="str">
        <f>IF(larvae!AH11&gt;0,larvae!AH11,"")</f>
        <v/>
      </c>
      <c r="L18" s="114" t="str">
        <f>IF(larvae!AH12&gt;0,larvae!AH12,"")</f>
        <v/>
      </c>
      <c r="M18" s="115" t="e">
        <f>IF(larvae!#REF!&gt;0,larvae!#REF!,"")</f>
        <v>#REF!</v>
      </c>
      <c r="N18" s="113" t="e">
        <f>IF(larvae!#REF!&gt;0,larvae!#REF!,"")</f>
        <v>#REF!</v>
      </c>
      <c r="O18" s="113" t="e">
        <f>IF(larvae!#REF!&gt;0,larvae!#REF!,"")</f>
        <v>#REF!</v>
      </c>
      <c r="P18" s="113" t="e">
        <f>IF(larvae!#REF!&gt;0,larvae!#REF!,"")</f>
        <v>#REF!</v>
      </c>
      <c r="Q18" s="113" t="e">
        <f>IF(larvae!#REF!&gt;0,larvae!#REF!,"")</f>
        <v>#REF!</v>
      </c>
      <c r="R18" s="113" t="str">
        <f>IF(larvae!AH14&gt;0,larvae!AH14,"")</f>
        <v/>
      </c>
      <c r="S18" s="113" t="e">
        <f>IF(larvae!#REF!&gt;0,larvae!#REF!,"")</f>
        <v>#REF!</v>
      </c>
      <c r="T18" s="113" t="e">
        <f>IF(larvae!#REF!&gt;0,larvae!#REF!,"")</f>
        <v>#REF!</v>
      </c>
      <c r="U18" s="113" t="str">
        <f>IF(larvae!AH15&gt;0,larvae!AH15,"")</f>
        <v/>
      </c>
      <c r="V18" s="113" t="str">
        <f>IF(larvae!AH16&gt;0,larvae!AH16,"")</f>
        <v/>
      </c>
      <c r="W18" s="113" t="e">
        <f>IF(larvae!#REF!&gt;0,larvae!#REF!,"")</f>
        <v>#REF!</v>
      </c>
      <c r="X18" s="113" t="e">
        <f>IF(larvae!#REF!&gt;0,larvae!#REF!,"")</f>
        <v>#REF!</v>
      </c>
      <c r="Y18" s="113" t="str">
        <f>IF(larvae!AH17&gt;0,larvae!AH17,"")</f>
        <v/>
      </c>
      <c r="Z18" s="113" t="e">
        <f>IF(larvae!#REF!&gt;0,larvae!#REF!,"")</f>
        <v>#REF!</v>
      </c>
      <c r="AA18" s="113" t="e">
        <f>IF(larvae!#REF!&gt;0,larvae!#REF!,"")</f>
        <v>#REF!</v>
      </c>
      <c r="AB18" s="113" t="str">
        <f>IF(larvae!AH18&gt;0,larvae!AH18,"")</f>
        <v/>
      </c>
      <c r="AC18" s="113" t="str">
        <f>IF(larvae!AH19&gt;0,larvae!AH19,"")</f>
        <v/>
      </c>
      <c r="AD18" s="113" t="str">
        <f>IF(larvae!AH20&gt;0,larvae!AH20,"")</f>
        <v/>
      </c>
      <c r="AE18" s="113" t="str">
        <f>IF(larvae!AH22&gt;0,larvae!AH22,"")</f>
        <v/>
      </c>
      <c r="AF18" s="113" t="str">
        <f>IF(larvae!AH23&gt;0,larvae!AH23,"")</f>
        <v/>
      </c>
      <c r="AG18" s="112" t="str">
        <f>IF(larvae!AH24&gt;0,larvae!AH24,"")</f>
        <v/>
      </c>
      <c r="AH18" s="113" t="str">
        <f>IF(larvae!AH26&gt;0,larvae!AH26,"")</f>
        <v/>
      </c>
      <c r="AI18" s="113" t="str">
        <f>IF(larvae!AH27&gt;0,larvae!AH27,"")</f>
        <v/>
      </c>
      <c r="AJ18" s="112" t="str">
        <f>IF(larvae!AH28&gt;0,larvae!AH28,"")</f>
        <v/>
      </c>
      <c r="AK18" s="113" t="str">
        <f>IF(larvae!AH30&gt;0,larvae!AH30,"")</f>
        <v/>
      </c>
      <c r="AL18" s="111" t="str">
        <f>IF(larvae!AH31&gt;0,larvae!AH31,"")</f>
        <v/>
      </c>
      <c r="AM18" s="112" t="str">
        <f>IF(larvae!AH32&gt;0,larvae!AH32,"")</f>
        <v/>
      </c>
      <c r="AN18" s="111" t="str">
        <f>IF(larvae!AH34&gt;0,larvae!AH34,"")</f>
        <v/>
      </c>
      <c r="AO18" s="111" t="str">
        <f>IF(larvae!AH35&gt;0,larvae!AH35,"")</f>
        <v/>
      </c>
      <c r="AP18" s="112" t="str">
        <f>IF(larvae!AH36&gt;0,larvae!AH36,"")</f>
        <v/>
      </c>
    </row>
    <row r="19" spans="1:42" ht="14">
      <c r="A19" s="63" t="str">
        <f t="shared" si="0"/>
        <v>Genus species</v>
      </c>
      <c r="B19" s="79" t="str">
        <f t="shared" si="0"/>
        <v>Country.sample</v>
      </c>
      <c r="C19" s="101">
        <f>larvae!AJ1</f>
        <v>18</v>
      </c>
      <c r="D19" s="102" t="str">
        <f>IF(larvae!AJ3&gt;0,larvae!AJ3,"")</f>
        <v/>
      </c>
      <c r="E19" s="113" t="str">
        <f>IF(larvae!AJ4&gt;0,larvae!AJ4,"")</f>
        <v/>
      </c>
      <c r="F19" s="113" t="str">
        <f>IF(larvae!AJ6&gt;0,larvae!AJ6,"")</f>
        <v/>
      </c>
      <c r="G19" s="113" t="str">
        <f>IF(larvae!AJ7&gt;0,larvae!AJ7,"")</f>
        <v/>
      </c>
      <c r="H19" s="113" t="str">
        <f>IF(larvae!AJ8&gt;0,larvae!AJ8,"")</f>
        <v/>
      </c>
      <c r="I19" s="113" t="str">
        <f>IF(larvae!AJ9&gt;0,larvae!AJ9,"")</f>
        <v/>
      </c>
      <c r="J19" s="113" t="str">
        <f>IF(larvae!AJ10&gt;0,larvae!AJ10,"")</f>
        <v/>
      </c>
      <c r="K19" s="112" t="str">
        <f>IF(larvae!AJ11&gt;0,larvae!AJ11,"")</f>
        <v/>
      </c>
      <c r="L19" s="114" t="str">
        <f>IF(larvae!AJ12&gt;0,larvae!AJ12,"")</f>
        <v/>
      </c>
      <c r="M19" s="115" t="e">
        <f>IF(larvae!#REF!&gt;0,larvae!#REF!,"")</f>
        <v>#REF!</v>
      </c>
      <c r="N19" s="113" t="e">
        <f>IF(larvae!#REF!&gt;0,larvae!#REF!,"")</f>
        <v>#REF!</v>
      </c>
      <c r="O19" s="113" t="e">
        <f>IF(larvae!#REF!&gt;0,larvae!#REF!,"")</f>
        <v>#REF!</v>
      </c>
      <c r="P19" s="113" t="e">
        <f>IF(larvae!#REF!&gt;0,larvae!#REF!,"")</f>
        <v>#REF!</v>
      </c>
      <c r="Q19" s="113" t="e">
        <f>IF(larvae!#REF!&gt;0,larvae!#REF!,"")</f>
        <v>#REF!</v>
      </c>
      <c r="R19" s="113" t="str">
        <f>IF(larvae!AJ14&gt;0,larvae!AJ14,"")</f>
        <v/>
      </c>
      <c r="S19" s="113" t="e">
        <f>IF(larvae!#REF!&gt;0,larvae!#REF!,"")</f>
        <v>#REF!</v>
      </c>
      <c r="T19" s="113" t="e">
        <f>IF(larvae!#REF!&gt;0,larvae!#REF!,"")</f>
        <v>#REF!</v>
      </c>
      <c r="U19" s="113" t="str">
        <f>IF(larvae!AJ15&gt;0,larvae!AJ15,"")</f>
        <v/>
      </c>
      <c r="V19" s="113" t="str">
        <f>IF(larvae!AJ16&gt;0,larvae!AJ16,"")</f>
        <v/>
      </c>
      <c r="W19" s="113" t="e">
        <f>IF(larvae!#REF!&gt;0,larvae!#REF!,"")</f>
        <v>#REF!</v>
      </c>
      <c r="X19" s="113" t="e">
        <f>IF(larvae!#REF!&gt;0,larvae!#REF!,"")</f>
        <v>#REF!</v>
      </c>
      <c r="Y19" s="113" t="str">
        <f>IF(larvae!AJ17&gt;0,larvae!AJ17,"")</f>
        <v/>
      </c>
      <c r="Z19" s="113" t="e">
        <f>IF(larvae!#REF!&gt;0,larvae!#REF!,"")</f>
        <v>#REF!</v>
      </c>
      <c r="AA19" s="113" t="e">
        <f>IF(larvae!#REF!&gt;0,larvae!#REF!,"")</f>
        <v>#REF!</v>
      </c>
      <c r="AB19" s="113" t="str">
        <f>IF(larvae!AJ18&gt;0,larvae!AJ18,"")</f>
        <v/>
      </c>
      <c r="AC19" s="113" t="str">
        <f>IF(larvae!AJ19&gt;0,larvae!AJ19,"")</f>
        <v/>
      </c>
      <c r="AD19" s="113" t="str">
        <f>IF(larvae!AJ20&gt;0,larvae!AJ20,"")</f>
        <v/>
      </c>
      <c r="AE19" s="113" t="str">
        <f>IF(larvae!AJ22&gt;0,larvae!AJ22,"")</f>
        <v/>
      </c>
      <c r="AF19" s="113" t="str">
        <f>IF(larvae!AJ23&gt;0,larvae!AJ23,"")</f>
        <v/>
      </c>
      <c r="AG19" s="112" t="str">
        <f>IF(larvae!AJ24&gt;0,larvae!AJ24,"")</f>
        <v/>
      </c>
      <c r="AH19" s="113" t="str">
        <f>IF(larvae!AJ26&gt;0,larvae!AJ26,"")</f>
        <v/>
      </c>
      <c r="AI19" s="113" t="str">
        <f>IF(larvae!AJ27&gt;0,larvae!AJ27,"")</f>
        <v/>
      </c>
      <c r="AJ19" s="112" t="str">
        <f>IF(larvae!AJ28&gt;0,larvae!AJ28,"")</f>
        <v/>
      </c>
      <c r="AK19" s="113" t="str">
        <f>IF(larvae!AJ30&gt;0,larvae!AJ30,"")</f>
        <v/>
      </c>
      <c r="AL19" s="111" t="str">
        <f>IF(larvae!AJ31&gt;0,larvae!AJ31,"")</f>
        <v/>
      </c>
      <c r="AM19" s="112" t="str">
        <f>IF(larvae!AJ32&gt;0,larvae!AJ32,"")</f>
        <v/>
      </c>
      <c r="AN19" s="111" t="str">
        <f>IF(larvae!AJ34&gt;0,larvae!AJ34,"")</f>
        <v/>
      </c>
      <c r="AO19" s="111" t="str">
        <f>IF(larvae!AJ35&gt;0,larvae!AJ35,"")</f>
        <v/>
      </c>
      <c r="AP19" s="112" t="str">
        <f>IF(larvae!AJ36&gt;0,larvae!AJ36,"")</f>
        <v/>
      </c>
    </row>
    <row r="20" spans="1:42" ht="14">
      <c r="A20" s="63" t="str">
        <f t="shared" ref="A20:B31" si="1">A$2</f>
        <v>Genus species</v>
      </c>
      <c r="B20" s="79" t="str">
        <f t="shared" si="1"/>
        <v>Country.sample</v>
      </c>
      <c r="C20" s="101">
        <f>larvae!AL1</f>
        <v>19</v>
      </c>
      <c r="D20" s="102" t="str">
        <f>IF(larvae!AL3&gt;0,larvae!AL3,"")</f>
        <v/>
      </c>
      <c r="E20" s="113" t="str">
        <f>IF(larvae!AL4&gt;0,larvae!AL4,"")</f>
        <v/>
      </c>
      <c r="F20" s="113" t="str">
        <f>IF(larvae!AL6&gt;0,larvae!AL6,"")</f>
        <v/>
      </c>
      <c r="G20" s="113" t="str">
        <f>IF(larvae!AL7&gt;0,larvae!AL7,"")</f>
        <v/>
      </c>
      <c r="H20" s="113" t="str">
        <f>IF(larvae!AL8&gt;0,larvae!AL8,"")</f>
        <v/>
      </c>
      <c r="I20" s="113" t="str">
        <f>IF(larvae!AL9&gt;0,larvae!AL9,"")</f>
        <v/>
      </c>
      <c r="J20" s="113" t="str">
        <f>IF(larvae!AL10&gt;0,larvae!AL10,"")</f>
        <v/>
      </c>
      <c r="K20" s="112" t="str">
        <f>IF(larvae!AL11&gt;0,larvae!AL11,"")</f>
        <v/>
      </c>
      <c r="L20" s="114" t="str">
        <f>IF(larvae!AL12&gt;0,larvae!AL12,"")</f>
        <v/>
      </c>
      <c r="M20" s="115" t="e">
        <f>IF(larvae!#REF!&gt;0,larvae!#REF!,"")</f>
        <v>#REF!</v>
      </c>
      <c r="N20" s="113" t="e">
        <f>IF(larvae!#REF!&gt;0,larvae!#REF!,"")</f>
        <v>#REF!</v>
      </c>
      <c r="O20" s="113" t="e">
        <f>IF(larvae!#REF!&gt;0,larvae!#REF!,"")</f>
        <v>#REF!</v>
      </c>
      <c r="P20" s="113" t="e">
        <f>IF(larvae!#REF!&gt;0,larvae!#REF!,"")</f>
        <v>#REF!</v>
      </c>
      <c r="Q20" s="113" t="e">
        <f>IF(larvae!#REF!&gt;0,larvae!#REF!,"")</f>
        <v>#REF!</v>
      </c>
      <c r="R20" s="113" t="str">
        <f>IF(larvae!AL14&gt;0,larvae!AL14,"")</f>
        <v/>
      </c>
      <c r="S20" s="113" t="e">
        <f>IF(larvae!#REF!&gt;0,larvae!#REF!,"")</f>
        <v>#REF!</v>
      </c>
      <c r="T20" s="113" t="e">
        <f>IF(larvae!#REF!&gt;0,larvae!#REF!,"")</f>
        <v>#REF!</v>
      </c>
      <c r="U20" s="113" t="str">
        <f>IF(larvae!AL15&gt;0,larvae!AL15,"")</f>
        <v/>
      </c>
      <c r="V20" s="113" t="str">
        <f>IF(larvae!AL16&gt;0,larvae!AL16,"")</f>
        <v/>
      </c>
      <c r="W20" s="113" t="e">
        <f>IF(larvae!#REF!&gt;0,larvae!#REF!,"")</f>
        <v>#REF!</v>
      </c>
      <c r="X20" s="113" t="e">
        <f>IF(larvae!#REF!&gt;0,larvae!#REF!,"")</f>
        <v>#REF!</v>
      </c>
      <c r="Y20" s="113" t="str">
        <f>IF(larvae!AL17&gt;0,larvae!AL17,"")</f>
        <v/>
      </c>
      <c r="Z20" s="113" t="e">
        <f>IF(larvae!#REF!&gt;0,larvae!#REF!,"")</f>
        <v>#REF!</v>
      </c>
      <c r="AA20" s="113" t="e">
        <f>IF(larvae!#REF!&gt;0,larvae!#REF!,"")</f>
        <v>#REF!</v>
      </c>
      <c r="AB20" s="113" t="str">
        <f>IF(larvae!AL18&gt;0,larvae!AL18,"")</f>
        <v/>
      </c>
      <c r="AC20" s="113" t="str">
        <f>IF(larvae!AL19&gt;0,larvae!AL19,"")</f>
        <v/>
      </c>
      <c r="AD20" s="113" t="str">
        <f>IF(larvae!AL20&gt;0,larvae!AL20,"")</f>
        <v/>
      </c>
      <c r="AE20" s="113" t="str">
        <f>IF(larvae!AL22&gt;0,larvae!AL22,"")</f>
        <v/>
      </c>
      <c r="AF20" s="113" t="str">
        <f>IF(larvae!AL23&gt;0,larvae!AL23,"")</f>
        <v/>
      </c>
      <c r="AG20" s="112" t="str">
        <f>IF(larvae!AL24&gt;0,larvae!AL24,"")</f>
        <v/>
      </c>
      <c r="AH20" s="113" t="str">
        <f>IF(larvae!AL26&gt;0,larvae!AL26,"")</f>
        <v/>
      </c>
      <c r="AI20" s="113" t="str">
        <f>IF(larvae!AL27&gt;0,larvae!AL27,"")</f>
        <v/>
      </c>
      <c r="AJ20" s="112" t="str">
        <f>IF(larvae!AL28&gt;0,larvae!AL28,"")</f>
        <v/>
      </c>
      <c r="AK20" s="113" t="str">
        <f>IF(larvae!AL30&gt;0,larvae!AL30,"")</f>
        <v/>
      </c>
      <c r="AL20" s="111" t="str">
        <f>IF(larvae!AL31&gt;0,larvae!AL31,"")</f>
        <v/>
      </c>
      <c r="AM20" s="112" t="str">
        <f>IF(larvae!AL32&gt;0,larvae!AL32,"")</f>
        <v/>
      </c>
      <c r="AN20" s="111" t="str">
        <f>IF(larvae!AL34&gt;0,larvae!AL34,"")</f>
        <v/>
      </c>
      <c r="AO20" s="111" t="str">
        <f>IF(larvae!AL35&gt;0,larvae!AL35,"")</f>
        <v/>
      </c>
      <c r="AP20" s="112" t="str">
        <f>IF(larvae!AL36&gt;0,larvae!AL36,"")</f>
        <v/>
      </c>
    </row>
    <row r="21" spans="1:42" ht="14">
      <c r="A21" s="63" t="str">
        <f t="shared" si="1"/>
        <v>Genus species</v>
      </c>
      <c r="B21" s="79" t="str">
        <f t="shared" si="1"/>
        <v>Country.sample</v>
      </c>
      <c r="C21" s="101">
        <f>larvae!AN1</f>
        <v>20</v>
      </c>
      <c r="D21" s="102" t="str">
        <f>IF(larvae!AN3&gt;0,larvae!AN3,"")</f>
        <v/>
      </c>
      <c r="E21" s="113" t="str">
        <f>IF(larvae!AN4&gt;0,larvae!AN4,"")</f>
        <v/>
      </c>
      <c r="F21" s="113" t="str">
        <f>IF(larvae!AN6&gt;0,larvae!AN6,"")</f>
        <v/>
      </c>
      <c r="G21" s="113" t="str">
        <f>IF(larvae!AN7&gt;0,larvae!AN7,"")</f>
        <v/>
      </c>
      <c r="H21" s="113" t="str">
        <f>IF(larvae!AN8&gt;0,larvae!AN8,"")</f>
        <v/>
      </c>
      <c r="I21" s="113" t="str">
        <f>IF(larvae!AN9&gt;0,larvae!AN9,"")</f>
        <v/>
      </c>
      <c r="J21" s="113" t="str">
        <f>IF(larvae!AN10&gt;0,larvae!AN10,"")</f>
        <v/>
      </c>
      <c r="K21" s="112" t="str">
        <f>IF(larvae!AN11&gt;0,larvae!AN11,"")</f>
        <v/>
      </c>
      <c r="L21" s="114" t="str">
        <f>IF(larvae!AN12&gt;0,larvae!AN12,"")</f>
        <v/>
      </c>
      <c r="M21" s="115" t="e">
        <f>IF(larvae!#REF!&gt;0,larvae!#REF!,"")</f>
        <v>#REF!</v>
      </c>
      <c r="N21" s="113" t="e">
        <f>IF(larvae!#REF!&gt;0,larvae!#REF!,"")</f>
        <v>#REF!</v>
      </c>
      <c r="O21" s="113" t="e">
        <f>IF(larvae!#REF!&gt;0,larvae!#REF!,"")</f>
        <v>#REF!</v>
      </c>
      <c r="P21" s="113" t="e">
        <f>IF(larvae!#REF!&gt;0,larvae!#REF!,"")</f>
        <v>#REF!</v>
      </c>
      <c r="Q21" s="113" t="e">
        <f>IF(larvae!#REF!&gt;0,larvae!#REF!,"")</f>
        <v>#REF!</v>
      </c>
      <c r="R21" s="113" t="str">
        <f>IF(larvae!AN14&gt;0,larvae!AN14,"")</f>
        <v/>
      </c>
      <c r="S21" s="113" t="e">
        <f>IF(larvae!#REF!&gt;0,larvae!#REF!,"")</f>
        <v>#REF!</v>
      </c>
      <c r="T21" s="113" t="e">
        <f>IF(larvae!#REF!&gt;0,larvae!#REF!,"")</f>
        <v>#REF!</v>
      </c>
      <c r="U21" s="113" t="str">
        <f>IF(larvae!AN15&gt;0,larvae!AN15,"")</f>
        <v/>
      </c>
      <c r="V21" s="113" t="str">
        <f>IF(larvae!AN16&gt;0,larvae!AN16,"")</f>
        <v/>
      </c>
      <c r="W21" s="113" t="e">
        <f>IF(larvae!#REF!&gt;0,larvae!#REF!,"")</f>
        <v>#REF!</v>
      </c>
      <c r="X21" s="113" t="e">
        <f>IF(larvae!#REF!&gt;0,larvae!#REF!,"")</f>
        <v>#REF!</v>
      </c>
      <c r="Y21" s="113" t="str">
        <f>IF(larvae!AN17&gt;0,larvae!AN17,"")</f>
        <v/>
      </c>
      <c r="Z21" s="113" t="e">
        <f>IF(larvae!#REF!&gt;0,larvae!#REF!,"")</f>
        <v>#REF!</v>
      </c>
      <c r="AA21" s="113" t="e">
        <f>IF(larvae!#REF!&gt;0,larvae!#REF!,"")</f>
        <v>#REF!</v>
      </c>
      <c r="AB21" s="113" t="str">
        <f>IF(larvae!AN18&gt;0,larvae!AN18,"")</f>
        <v/>
      </c>
      <c r="AC21" s="113" t="str">
        <f>IF(larvae!AN19&gt;0,larvae!AN19,"")</f>
        <v/>
      </c>
      <c r="AD21" s="113" t="str">
        <f>IF(larvae!AN20&gt;0,larvae!AN20,"")</f>
        <v/>
      </c>
      <c r="AE21" s="113" t="str">
        <f>IF(larvae!AN22&gt;0,larvae!AN22,"")</f>
        <v/>
      </c>
      <c r="AF21" s="113" t="str">
        <f>IF(larvae!AN23&gt;0,larvae!AN23,"")</f>
        <v/>
      </c>
      <c r="AG21" s="112" t="str">
        <f>IF(larvae!AN24&gt;0,larvae!AN24,"")</f>
        <v/>
      </c>
      <c r="AH21" s="113" t="str">
        <f>IF(larvae!AN26&gt;0,larvae!AN26,"")</f>
        <v/>
      </c>
      <c r="AI21" s="113" t="str">
        <f>IF(larvae!AN27&gt;0,larvae!AN27,"")</f>
        <v/>
      </c>
      <c r="AJ21" s="112" t="str">
        <f>IF(larvae!AN28&gt;0,larvae!AN28,"")</f>
        <v/>
      </c>
      <c r="AK21" s="113" t="str">
        <f>IF(larvae!AN30&gt;0,larvae!AN30,"")</f>
        <v/>
      </c>
      <c r="AL21" s="111" t="str">
        <f>IF(larvae!AN31&gt;0,larvae!AN31,"")</f>
        <v/>
      </c>
      <c r="AM21" s="112" t="str">
        <f>IF(larvae!AN32&gt;0,larvae!AN32,"")</f>
        <v/>
      </c>
      <c r="AN21" s="111" t="str">
        <f>IF(larvae!AN34&gt;0,larvae!AN34,"")</f>
        <v/>
      </c>
      <c r="AO21" s="111" t="str">
        <f>IF(larvae!AN35&gt;0,larvae!AN35,"")</f>
        <v/>
      </c>
      <c r="AP21" s="112" t="str">
        <f>IF(larvae!AN36&gt;0,larvae!AN36,"")</f>
        <v/>
      </c>
    </row>
    <row r="22" spans="1:42" ht="14">
      <c r="A22" s="63" t="str">
        <f t="shared" si="1"/>
        <v>Genus species</v>
      </c>
      <c r="B22" s="79" t="str">
        <f t="shared" si="1"/>
        <v>Country.sample</v>
      </c>
      <c r="C22" s="101">
        <f>larvae!AP1</f>
        <v>21</v>
      </c>
      <c r="D22" s="102" t="str">
        <f>IF(larvae!AP3&gt;0,larvae!AP3,"")</f>
        <v/>
      </c>
      <c r="E22" s="113" t="str">
        <f>IF(larvae!AP4&gt;0,larvae!AP4,"")</f>
        <v/>
      </c>
      <c r="F22" s="113" t="str">
        <f>IF(larvae!AP6&gt;0,larvae!AP6,"")</f>
        <v/>
      </c>
      <c r="G22" s="113" t="str">
        <f>IF(larvae!AP7&gt;0,larvae!AP7,"")</f>
        <v/>
      </c>
      <c r="H22" s="113" t="str">
        <f>IF(larvae!AP8&gt;0,larvae!AP8,"")</f>
        <v/>
      </c>
      <c r="I22" s="113" t="str">
        <f>IF(larvae!AP9&gt;0,larvae!AP9,"")</f>
        <v/>
      </c>
      <c r="J22" s="113" t="str">
        <f>IF(larvae!AP10&gt;0,larvae!AP10,"")</f>
        <v/>
      </c>
      <c r="K22" s="112" t="str">
        <f>IF(larvae!AP11&gt;0,larvae!AP11,"")</f>
        <v/>
      </c>
      <c r="L22" s="114" t="str">
        <f>IF(larvae!AP12&gt;0,larvae!AP12,"")</f>
        <v/>
      </c>
      <c r="M22" s="115" t="e">
        <f>IF(larvae!#REF!&gt;0,larvae!#REF!,"")</f>
        <v>#REF!</v>
      </c>
      <c r="N22" s="113" t="e">
        <f>IF(larvae!#REF!&gt;0,larvae!#REF!,"")</f>
        <v>#REF!</v>
      </c>
      <c r="O22" s="113" t="e">
        <f>IF(larvae!#REF!&gt;0,larvae!#REF!,"")</f>
        <v>#REF!</v>
      </c>
      <c r="P22" s="113" t="e">
        <f>IF(larvae!#REF!&gt;0,larvae!#REF!,"")</f>
        <v>#REF!</v>
      </c>
      <c r="Q22" s="113" t="e">
        <f>IF(larvae!#REF!&gt;0,larvae!#REF!,"")</f>
        <v>#REF!</v>
      </c>
      <c r="R22" s="113" t="str">
        <f>IF(larvae!AP14&gt;0,larvae!AP14,"")</f>
        <v/>
      </c>
      <c r="S22" s="113" t="e">
        <f>IF(larvae!#REF!&gt;0,larvae!#REF!,"")</f>
        <v>#REF!</v>
      </c>
      <c r="T22" s="113" t="e">
        <f>IF(larvae!#REF!&gt;0,larvae!#REF!,"")</f>
        <v>#REF!</v>
      </c>
      <c r="U22" s="113" t="str">
        <f>IF(larvae!AP15&gt;0,larvae!AP15,"")</f>
        <v/>
      </c>
      <c r="V22" s="113" t="str">
        <f>IF(larvae!AP16&gt;0,larvae!AP16,"")</f>
        <v/>
      </c>
      <c r="W22" s="113" t="e">
        <f>IF(larvae!#REF!&gt;0,larvae!#REF!,"")</f>
        <v>#REF!</v>
      </c>
      <c r="X22" s="113" t="e">
        <f>IF(larvae!#REF!&gt;0,larvae!#REF!,"")</f>
        <v>#REF!</v>
      </c>
      <c r="Y22" s="113" t="str">
        <f>IF(larvae!AP17&gt;0,larvae!AP17,"")</f>
        <v/>
      </c>
      <c r="Z22" s="113" t="e">
        <f>IF(larvae!#REF!&gt;0,larvae!#REF!,"")</f>
        <v>#REF!</v>
      </c>
      <c r="AA22" s="113" t="e">
        <f>IF(larvae!#REF!&gt;0,larvae!#REF!,"")</f>
        <v>#REF!</v>
      </c>
      <c r="AB22" s="113" t="str">
        <f>IF(larvae!AP18&gt;0,larvae!AP18,"")</f>
        <v/>
      </c>
      <c r="AC22" s="113" t="str">
        <f>IF(larvae!AP19&gt;0,larvae!AP19,"")</f>
        <v/>
      </c>
      <c r="AD22" s="113" t="str">
        <f>IF(larvae!AP20&gt;0,larvae!AP20,"")</f>
        <v/>
      </c>
      <c r="AE22" s="113" t="str">
        <f>IF(larvae!AP22&gt;0,larvae!AP22,"")</f>
        <v/>
      </c>
      <c r="AF22" s="113" t="str">
        <f>IF(larvae!AP23&gt;0,larvae!AP23,"")</f>
        <v/>
      </c>
      <c r="AG22" s="112" t="str">
        <f>IF(larvae!AP24&gt;0,larvae!AP24,"")</f>
        <v/>
      </c>
      <c r="AH22" s="113" t="str">
        <f>IF(larvae!AP26&gt;0,larvae!AP26,"")</f>
        <v/>
      </c>
      <c r="AI22" s="113" t="str">
        <f>IF(larvae!AP27&gt;0,larvae!AP27,"")</f>
        <v/>
      </c>
      <c r="AJ22" s="112" t="str">
        <f>IF(larvae!AP28&gt;0,larvae!AP28,"")</f>
        <v/>
      </c>
      <c r="AK22" s="113" t="str">
        <f>IF(larvae!AP30&gt;0,larvae!AP30,"")</f>
        <v/>
      </c>
      <c r="AL22" s="111" t="str">
        <f>IF(larvae!AP31&gt;0,larvae!AP31,"")</f>
        <v/>
      </c>
      <c r="AM22" s="112" t="str">
        <f>IF(larvae!AP32&gt;0,larvae!AP32,"")</f>
        <v/>
      </c>
      <c r="AN22" s="111" t="str">
        <f>IF(larvae!AP34&gt;0,larvae!AP34,"")</f>
        <v/>
      </c>
      <c r="AO22" s="111" t="str">
        <f>IF(larvae!AP35&gt;0,larvae!AP35,"")</f>
        <v/>
      </c>
      <c r="AP22" s="112" t="str">
        <f>IF(larvae!AP36&gt;0,larvae!AP36,"")</f>
        <v/>
      </c>
    </row>
    <row r="23" spans="1:42" ht="14">
      <c r="A23" s="63" t="str">
        <f t="shared" si="1"/>
        <v>Genus species</v>
      </c>
      <c r="B23" s="79" t="str">
        <f t="shared" si="1"/>
        <v>Country.sample</v>
      </c>
      <c r="C23" s="101">
        <f>larvae!AR1</f>
        <v>22</v>
      </c>
      <c r="D23" s="102" t="str">
        <f>IF(larvae!AR3&gt;0,larvae!AR3,"")</f>
        <v/>
      </c>
      <c r="E23" s="113" t="str">
        <f>IF(larvae!AR4&gt;0,larvae!AR4,"")</f>
        <v/>
      </c>
      <c r="F23" s="113" t="str">
        <f>IF(larvae!AR6&gt;0,larvae!AR6,"")</f>
        <v/>
      </c>
      <c r="G23" s="113" t="str">
        <f>IF(larvae!AR7&gt;0,larvae!AR7,"")</f>
        <v/>
      </c>
      <c r="H23" s="113" t="str">
        <f>IF(larvae!AR8&gt;0,larvae!AR8,"")</f>
        <v/>
      </c>
      <c r="I23" s="113" t="str">
        <f>IF(larvae!AR9&gt;0,larvae!AR9,"")</f>
        <v/>
      </c>
      <c r="J23" s="113" t="str">
        <f>IF(larvae!AR10&gt;0,larvae!AR10,"")</f>
        <v/>
      </c>
      <c r="K23" s="112" t="str">
        <f>IF(larvae!AR11&gt;0,larvae!AR11,"")</f>
        <v/>
      </c>
      <c r="L23" s="114" t="str">
        <f>IF(larvae!AR12&gt;0,larvae!AR12,"")</f>
        <v/>
      </c>
      <c r="M23" s="115" t="e">
        <f>IF(larvae!#REF!&gt;0,larvae!#REF!,"")</f>
        <v>#REF!</v>
      </c>
      <c r="N23" s="113" t="e">
        <f>IF(larvae!#REF!&gt;0,larvae!#REF!,"")</f>
        <v>#REF!</v>
      </c>
      <c r="O23" s="113" t="e">
        <f>IF(larvae!#REF!&gt;0,larvae!#REF!,"")</f>
        <v>#REF!</v>
      </c>
      <c r="P23" s="113" t="e">
        <f>IF(larvae!#REF!&gt;0,larvae!#REF!,"")</f>
        <v>#REF!</v>
      </c>
      <c r="Q23" s="113" t="e">
        <f>IF(larvae!#REF!&gt;0,larvae!#REF!,"")</f>
        <v>#REF!</v>
      </c>
      <c r="R23" s="113" t="str">
        <f>IF(larvae!AR14&gt;0,larvae!AR14,"")</f>
        <v/>
      </c>
      <c r="S23" s="113" t="e">
        <f>IF(larvae!#REF!&gt;0,larvae!#REF!,"")</f>
        <v>#REF!</v>
      </c>
      <c r="T23" s="113" t="e">
        <f>IF(larvae!#REF!&gt;0,larvae!#REF!,"")</f>
        <v>#REF!</v>
      </c>
      <c r="U23" s="113" t="str">
        <f>IF(larvae!AR15&gt;0,larvae!AR15,"")</f>
        <v/>
      </c>
      <c r="V23" s="113" t="str">
        <f>IF(larvae!AR16&gt;0,larvae!AR16,"")</f>
        <v/>
      </c>
      <c r="W23" s="113" t="e">
        <f>IF(larvae!#REF!&gt;0,larvae!#REF!,"")</f>
        <v>#REF!</v>
      </c>
      <c r="X23" s="113" t="e">
        <f>IF(larvae!#REF!&gt;0,larvae!#REF!,"")</f>
        <v>#REF!</v>
      </c>
      <c r="Y23" s="113" t="str">
        <f>IF(larvae!AR17&gt;0,larvae!AR17,"")</f>
        <v/>
      </c>
      <c r="Z23" s="113" t="e">
        <f>IF(larvae!#REF!&gt;0,larvae!#REF!,"")</f>
        <v>#REF!</v>
      </c>
      <c r="AA23" s="113" t="e">
        <f>IF(larvae!#REF!&gt;0,larvae!#REF!,"")</f>
        <v>#REF!</v>
      </c>
      <c r="AB23" s="113" t="str">
        <f>IF(larvae!AR18&gt;0,larvae!AR18,"")</f>
        <v/>
      </c>
      <c r="AC23" s="113" t="str">
        <f>IF(larvae!AR19&gt;0,larvae!AR19,"")</f>
        <v/>
      </c>
      <c r="AD23" s="113" t="str">
        <f>IF(larvae!AR20&gt;0,larvae!AR20,"")</f>
        <v/>
      </c>
      <c r="AE23" s="113" t="str">
        <f>IF(larvae!AR22&gt;0,larvae!AR22,"")</f>
        <v/>
      </c>
      <c r="AF23" s="113" t="str">
        <f>IF(larvae!AR23&gt;0,larvae!AR23,"")</f>
        <v/>
      </c>
      <c r="AG23" s="112" t="str">
        <f>IF(larvae!AR24&gt;0,larvae!AR24,"")</f>
        <v/>
      </c>
      <c r="AH23" s="113" t="str">
        <f>IF(larvae!AR26&gt;0,larvae!AR26,"")</f>
        <v/>
      </c>
      <c r="AI23" s="113" t="str">
        <f>IF(larvae!AR27&gt;0,larvae!AR27,"")</f>
        <v/>
      </c>
      <c r="AJ23" s="112" t="str">
        <f>IF(larvae!AR28&gt;0,larvae!AR28,"")</f>
        <v/>
      </c>
      <c r="AK23" s="113" t="str">
        <f>IF(larvae!AR30&gt;0,larvae!AR30,"")</f>
        <v/>
      </c>
      <c r="AL23" s="111" t="str">
        <f>IF(larvae!AR31&gt;0,larvae!AR31,"")</f>
        <v/>
      </c>
      <c r="AM23" s="112" t="str">
        <f>IF(larvae!AR32&gt;0,larvae!AR32,"")</f>
        <v/>
      </c>
      <c r="AN23" s="111" t="str">
        <f>IF(larvae!AR34&gt;0,larvae!AR34,"")</f>
        <v/>
      </c>
      <c r="AO23" s="111" t="str">
        <f>IF(larvae!AR35&gt;0,larvae!AR35,"")</f>
        <v/>
      </c>
      <c r="AP23" s="112" t="str">
        <f>IF(larvae!AR36&gt;0,larvae!AR36,"")</f>
        <v/>
      </c>
    </row>
    <row r="24" spans="1:42" ht="14">
      <c r="A24" s="63" t="str">
        <f t="shared" si="1"/>
        <v>Genus species</v>
      </c>
      <c r="B24" s="79" t="str">
        <f t="shared" si="1"/>
        <v>Country.sample</v>
      </c>
      <c r="C24" s="101">
        <f>larvae!AT1</f>
        <v>23</v>
      </c>
      <c r="D24" s="102" t="str">
        <f>IF(larvae!AT3&gt;0,larvae!AT3,"")</f>
        <v/>
      </c>
      <c r="E24" s="113" t="str">
        <f>IF(larvae!AT4&gt;0,larvae!AT4,"")</f>
        <v/>
      </c>
      <c r="F24" s="113" t="str">
        <f>IF(larvae!AT6&gt;0,larvae!AT6,"")</f>
        <v/>
      </c>
      <c r="G24" s="113" t="str">
        <f>IF(larvae!AT7&gt;0,larvae!AT7,"")</f>
        <v/>
      </c>
      <c r="H24" s="113" t="str">
        <f>IF(larvae!AT8&gt;0,larvae!AT8,"")</f>
        <v/>
      </c>
      <c r="I24" s="113" t="str">
        <f>IF(larvae!AT9&gt;0,larvae!AT9,"")</f>
        <v/>
      </c>
      <c r="J24" s="113" t="str">
        <f>IF(larvae!AT10&gt;0,larvae!AT10,"")</f>
        <v/>
      </c>
      <c r="K24" s="112" t="str">
        <f>IF(larvae!AT11&gt;0,larvae!AT11,"")</f>
        <v/>
      </c>
      <c r="L24" s="114" t="str">
        <f>IF(larvae!AT12&gt;0,larvae!AT12,"")</f>
        <v/>
      </c>
      <c r="M24" s="115" t="e">
        <f>IF(larvae!#REF!&gt;0,larvae!#REF!,"")</f>
        <v>#REF!</v>
      </c>
      <c r="N24" s="113" t="e">
        <f>IF(larvae!#REF!&gt;0,larvae!#REF!,"")</f>
        <v>#REF!</v>
      </c>
      <c r="O24" s="113" t="e">
        <f>IF(larvae!#REF!&gt;0,larvae!#REF!,"")</f>
        <v>#REF!</v>
      </c>
      <c r="P24" s="113" t="e">
        <f>IF(larvae!#REF!&gt;0,larvae!#REF!,"")</f>
        <v>#REF!</v>
      </c>
      <c r="Q24" s="113" t="e">
        <f>IF(larvae!#REF!&gt;0,larvae!#REF!,"")</f>
        <v>#REF!</v>
      </c>
      <c r="R24" s="113" t="str">
        <f>IF(larvae!AT14&gt;0,larvae!AT14,"")</f>
        <v/>
      </c>
      <c r="S24" s="113" t="e">
        <f>IF(larvae!#REF!&gt;0,larvae!#REF!,"")</f>
        <v>#REF!</v>
      </c>
      <c r="T24" s="113" t="e">
        <f>IF(larvae!#REF!&gt;0,larvae!#REF!,"")</f>
        <v>#REF!</v>
      </c>
      <c r="U24" s="113" t="str">
        <f>IF(larvae!AT15&gt;0,larvae!AT15,"")</f>
        <v/>
      </c>
      <c r="V24" s="113" t="str">
        <f>IF(larvae!AT16&gt;0,larvae!AT16,"")</f>
        <v/>
      </c>
      <c r="W24" s="113" t="e">
        <f>IF(larvae!#REF!&gt;0,larvae!#REF!,"")</f>
        <v>#REF!</v>
      </c>
      <c r="X24" s="113" t="e">
        <f>IF(larvae!#REF!&gt;0,larvae!#REF!,"")</f>
        <v>#REF!</v>
      </c>
      <c r="Y24" s="113" t="str">
        <f>IF(larvae!AT17&gt;0,larvae!AT17,"")</f>
        <v/>
      </c>
      <c r="Z24" s="113" t="e">
        <f>IF(larvae!#REF!&gt;0,larvae!#REF!,"")</f>
        <v>#REF!</v>
      </c>
      <c r="AA24" s="113" t="e">
        <f>IF(larvae!#REF!&gt;0,larvae!#REF!,"")</f>
        <v>#REF!</v>
      </c>
      <c r="AB24" s="113" t="str">
        <f>IF(larvae!AT18&gt;0,larvae!AT18,"")</f>
        <v/>
      </c>
      <c r="AC24" s="113" t="str">
        <f>IF(larvae!AT19&gt;0,larvae!AT19,"")</f>
        <v/>
      </c>
      <c r="AD24" s="113" t="str">
        <f>IF(larvae!AT20&gt;0,larvae!AT20,"")</f>
        <v/>
      </c>
      <c r="AE24" s="113" t="str">
        <f>IF(larvae!AT22&gt;0,larvae!AT22,"")</f>
        <v/>
      </c>
      <c r="AF24" s="113" t="str">
        <f>IF(larvae!AT23&gt;0,larvae!AT23,"")</f>
        <v/>
      </c>
      <c r="AG24" s="112" t="str">
        <f>IF(larvae!AT24&gt;0,larvae!AT24,"")</f>
        <v/>
      </c>
      <c r="AH24" s="113" t="str">
        <f>IF(larvae!AT26&gt;0,larvae!AT26,"")</f>
        <v/>
      </c>
      <c r="AI24" s="113" t="str">
        <f>IF(larvae!AT27&gt;0,larvae!AT27,"")</f>
        <v/>
      </c>
      <c r="AJ24" s="112" t="str">
        <f>IF(larvae!AT28&gt;0,larvae!AT28,"")</f>
        <v/>
      </c>
      <c r="AK24" s="113" t="str">
        <f>IF(larvae!AT30&gt;0,larvae!AT30,"")</f>
        <v/>
      </c>
      <c r="AL24" s="111" t="str">
        <f>IF(larvae!AT31&gt;0,larvae!AT31,"")</f>
        <v/>
      </c>
      <c r="AM24" s="112" t="str">
        <f>IF(larvae!AT32&gt;0,larvae!AT32,"")</f>
        <v/>
      </c>
      <c r="AN24" s="111" t="str">
        <f>IF(larvae!AT34&gt;0,larvae!AT34,"")</f>
        <v/>
      </c>
      <c r="AO24" s="111" t="str">
        <f>IF(larvae!AT35&gt;0,larvae!AT35,"")</f>
        <v/>
      </c>
      <c r="AP24" s="112" t="str">
        <f>IF(larvae!AT36&gt;0,larvae!AT36,"")</f>
        <v/>
      </c>
    </row>
    <row r="25" spans="1:42" ht="14">
      <c r="A25" s="63" t="str">
        <f t="shared" si="1"/>
        <v>Genus species</v>
      </c>
      <c r="B25" s="79" t="str">
        <f t="shared" si="1"/>
        <v>Country.sample</v>
      </c>
      <c r="C25" s="101">
        <f>larvae!AV1</f>
        <v>24</v>
      </c>
      <c r="D25" s="102" t="str">
        <f>IF(larvae!AV3&gt;0,larvae!AV3,"")</f>
        <v/>
      </c>
      <c r="E25" s="113" t="str">
        <f>IF(larvae!AV4&gt;0,larvae!AV4,"")</f>
        <v/>
      </c>
      <c r="F25" s="113" t="str">
        <f>IF(larvae!AV6&gt;0,larvae!AV6,"")</f>
        <v/>
      </c>
      <c r="G25" s="113" t="str">
        <f>IF(larvae!AV7&gt;0,larvae!AV7,"")</f>
        <v/>
      </c>
      <c r="H25" s="113" t="str">
        <f>IF(larvae!AV8&gt;0,larvae!AV8,"")</f>
        <v/>
      </c>
      <c r="I25" s="113" t="str">
        <f>IF(larvae!AV9&gt;0,larvae!AV9,"")</f>
        <v/>
      </c>
      <c r="J25" s="113" t="str">
        <f>IF(larvae!AV10&gt;0,larvae!AV10,"")</f>
        <v/>
      </c>
      <c r="K25" s="112" t="str">
        <f>IF(larvae!AV11&gt;0,larvae!AV11,"")</f>
        <v/>
      </c>
      <c r="L25" s="114" t="str">
        <f>IF(larvae!AV12&gt;0,larvae!AV12,"")</f>
        <v/>
      </c>
      <c r="M25" s="115" t="e">
        <f>IF(larvae!#REF!&gt;0,larvae!#REF!,"")</f>
        <v>#REF!</v>
      </c>
      <c r="N25" s="113" t="e">
        <f>IF(larvae!#REF!&gt;0,larvae!#REF!,"")</f>
        <v>#REF!</v>
      </c>
      <c r="O25" s="113" t="e">
        <f>IF(larvae!#REF!&gt;0,larvae!#REF!,"")</f>
        <v>#REF!</v>
      </c>
      <c r="P25" s="113" t="e">
        <f>IF(larvae!#REF!&gt;0,larvae!#REF!,"")</f>
        <v>#REF!</v>
      </c>
      <c r="Q25" s="113" t="e">
        <f>IF(larvae!#REF!&gt;0,larvae!#REF!,"")</f>
        <v>#REF!</v>
      </c>
      <c r="R25" s="113" t="str">
        <f>IF(larvae!AV14&gt;0,larvae!AV14,"")</f>
        <v/>
      </c>
      <c r="S25" s="113" t="e">
        <f>IF(larvae!#REF!&gt;0,larvae!#REF!,"")</f>
        <v>#REF!</v>
      </c>
      <c r="T25" s="113" t="e">
        <f>IF(larvae!#REF!&gt;0,larvae!#REF!,"")</f>
        <v>#REF!</v>
      </c>
      <c r="U25" s="113" t="str">
        <f>IF(larvae!AV15&gt;0,larvae!AV15,"")</f>
        <v/>
      </c>
      <c r="V25" s="113" t="str">
        <f>IF(larvae!AV16&gt;0,larvae!AV16,"")</f>
        <v/>
      </c>
      <c r="W25" s="113" t="e">
        <f>IF(larvae!#REF!&gt;0,larvae!#REF!,"")</f>
        <v>#REF!</v>
      </c>
      <c r="X25" s="113" t="e">
        <f>IF(larvae!#REF!&gt;0,larvae!#REF!,"")</f>
        <v>#REF!</v>
      </c>
      <c r="Y25" s="113" t="str">
        <f>IF(larvae!AV17&gt;0,larvae!AV17,"")</f>
        <v/>
      </c>
      <c r="Z25" s="113" t="e">
        <f>IF(larvae!#REF!&gt;0,larvae!#REF!,"")</f>
        <v>#REF!</v>
      </c>
      <c r="AA25" s="113" t="e">
        <f>IF(larvae!#REF!&gt;0,larvae!#REF!,"")</f>
        <v>#REF!</v>
      </c>
      <c r="AB25" s="113" t="str">
        <f>IF(larvae!AV18&gt;0,larvae!AV18,"")</f>
        <v/>
      </c>
      <c r="AC25" s="113" t="str">
        <f>IF(larvae!AV19&gt;0,larvae!AV19,"")</f>
        <v/>
      </c>
      <c r="AD25" s="113" t="str">
        <f>IF(larvae!AV20&gt;0,larvae!AV20,"")</f>
        <v/>
      </c>
      <c r="AE25" s="113" t="str">
        <f>IF(larvae!AV22&gt;0,larvae!AV22,"")</f>
        <v/>
      </c>
      <c r="AF25" s="113" t="str">
        <f>IF(larvae!AV23&gt;0,larvae!AV23,"")</f>
        <v/>
      </c>
      <c r="AG25" s="112" t="str">
        <f>IF(larvae!AV24&gt;0,larvae!AV24,"")</f>
        <v/>
      </c>
      <c r="AH25" s="113" t="str">
        <f>IF(larvae!AV26&gt;0,larvae!AV26,"")</f>
        <v/>
      </c>
      <c r="AI25" s="113" t="str">
        <f>IF(larvae!AV27&gt;0,larvae!AV27,"")</f>
        <v/>
      </c>
      <c r="AJ25" s="112" t="str">
        <f>IF(larvae!AV28&gt;0,larvae!AV28,"")</f>
        <v/>
      </c>
      <c r="AK25" s="113" t="str">
        <f>IF(larvae!AV30&gt;0,larvae!AV30,"")</f>
        <v/>
      </c>
      <c r="AL25" s="111" t="str">
        <f>IF(larvae!AV31&gt;0,larvae!AV31,"")</f>
        <v/>
      </c>
      <c r="AM25" s="112" t="str">
        <f>IF(larvae!AV32&gt;0,larvae!AV32,"")</f>
        <v/>
      </c>
      <c r="AN25" s="111" t="str">
        <f>IF(larvae!AV34&gt;0,larvae!AV34,"")</f>
        <v/>
      </c>
      <c r="AO25" s="111" t="str">
        <f>IF(larvae!AV35&gt;0,larvae!AV35,"")</f>
        <v/>
      </c>
      <c r="AP25" s="112" t="str">
        <f>IF(larvae!AV36&gt;0,larvae!AV36,"")</f>
        <v/>
      </c>
    </row>
    <row r="26" spans="1:42" ht="14">
      <c r="A26" s="63" t="str">
        <f t="shared" si="1"/>
        <v>Genus species</v>
      </c>
      <c r="B26" s="79" t="str">
        <f t="shared" si="1"/>
        <v>Country.sample</v>
      </c>
      <c r="C26" s="101">
        <f>larvae!AX1</f>
        <v>25</v>
      </c>
      <c r="D26" s="102" t="str">
        <f>IF(larvae!AX3&gt;0,larvae!AX3,"")</f>
        <v/>
      </c>
      <c r="E26" s="113" t="str">
        <f>IF(larvae!AX4&gt;0,larvae!AX4,"")</f>
        <v/>
      </c>
      <c r="F26" s="113" t="str">
        <f>IF(larvae!AX6&gt;0,larvae!AX6,"")</f>
        <v/>
      </c>
      <c r="G26" s="113" t="str">
        <f>IF(larvae!AX7&gt;0,larvae!AX7,"")</f>
        <v/>
      </c>
      <c r="H26" s="113" t="str">
        <f>IF(larvae!AX8&gt;0,larvae!AX8,"")</f>
        <v/>
      </c>
      <c r="I26" s="113" t="str">
        <f>IF(larvae!AX9&gt;0,larvae!AX9,"")</f>
        <v/>
      </c>
      <c r="J26" s="113" t="str">
        <f>IF(larvae!AX10&gt;0,larvae!AX10,"")</f>
        <v/>
      </c>
      <c r="K26" s="112" t="str">
        <f>IF(larvae!AX11&gt;0,larvae!AX11,"")</f>
        <v/>
      </c>
      <c r="L26" s="114" t="str">
        <f>IF(larvae!AX12&gt;0,larvae!AX12,"")</f>
        <v/>
      </c>
      <c r="M26" s="115" t="e">
        <f>IF(larvae!#REF!&gt;0,larvae!#REF!,"")</f>
        <v>#REF!</v>
      </c>
      <c r="N26" s="113" t="e">
        <f>IF(larvae!#REF!&gt;0,larvae!#REF!,"")</f>
        <v>#REF!</v>
      </c>
      <c r="O26" s="113" t="e">
        <f>IF(larvae!#REF!&gt;0,larvae!#REF!,"")</f>
        <v>#REF!</v>
      </c>
      <c r="P26" s="113" t="e">
        <f>IF(larvae!#REF!&gt;0,larvae!#REF!,"")</f>
        <v>#REF!</v>
      </c>
      <c r="Q26" s="113" t="e">
        <f>IF(larvae!#REF!&gt;0,larvae!#REF!,"")</f>
        <v>#REF!</v>
      </c>
      <c r="R26" s="113" t="str">
        <f>IF(larvae!AX14&gt;0,larvae!AX14,"")</f>
        <v/>
      </c>
      <c r="S26" s="113" t="e">
        <f>IF(larvae!#REF!&gt;0,larvae!#REF!,"")</f>
        <v>#REF!</v>
      </c>
      <c r="T26" s="113" t="e">
        <f>IF(larvae!#REF!&gt;0,larvae!#REF!,"")</f>
        <v>#REF!</v>
      </c>
      <c r="U26" s="113" t="str">
        <f>IF(larvae!AX15&gt;0,larvae!AX15,"")</f>
        <v/>
      </c>
      <c r="V26" s="113" t="str">
        <f>IF(larvae!AX16&gt;0,larvae!AX16,"")</f>
        <v/>
      </c>
      <c r="W26" s="113" t="e">
        <f>IF(larvae!#REF!&gt;0,larvae!#REF!,"")</f>
        <v>#REF!</v>
      </c>
      <c r="X26" s="113" t="e">
        <f>IF(larvae!#REF!&gt;0,larvae!#REF!,"")</f>
        <v>#REF!</v>
      </c>
      <c r="Y26" s="113" t="str">
        <f>IF(larvae!AX17&gt;0,larvae!AX17,"")</f>
        <v/>
      </c>
      <c r="Z26" s="113" t="e">
        <f>IF(larvae!#REF!&gt;0,larvae!#REF!,"")</f>
        <v>#REF!</v>
      </c>
      <c r="AA26" s="113" t="e">
        <f>IF(larvae!#REF!&gt;0,larvae!#REF!,"")</f>
        <v>#REF!</v>
      </c>
      <c r="AB26" s="113" t="str">
        <f>IF(larvae!AX18&gt;0,larvae!AX18,"")</f>
        <v/>
      </c>
      <c r="AC26" s="113" t="str">
        <f>IF(larvae!AX19&gt;0,larvae!AX19,"")</f>
        <v/>
      </c>
      <c r="AD26" s="113" t="str">
        <f>IF(larvae!AX20&gt;0,larvae!AX20,"")</f>
        <v/>
      </c>
      <c r="AE26" s="113" t="str">
        <f>IF(larvae!AX22&gt;0,larvae!AX22,"")</f>
        <v/>
      </c>
      <c r="AF26" s="113" t="str">
        <f>IF(larvae!AX23&gt;0,larvae!AX23,"")</f>
        <v/>
      </c>
      <c r="AG26" s="112" t="str">
        <f>IF(larvae!AX24&gt;0,larvae!AX24,"")</f>
        <v/>
      </c>
      <c r="AH26" s="113" t="str">
        <f>IF(larvae!AX26&gt;0,larvae!AX26,"")</f>
        <v/>
      </c>
      <c r="AI26" s="113" t="str">
        <f>IF(larvae!AX27&gt;0,larvae!AX27,"")</f>
        <v/>
      </c>
      <c r="AJ26" s="112" t="str">
        <f>IF(larvae!AX28&gt;0,larvae!AX28,"")</f>
        <v/>
      </c>
      <c r="AK26" s="113" t="str">
        <f>IF(larvae!AX30&gt;0,larvae!AX30,"")</f>
        <v/>
      </c>
      <c r="AL26" s="111" t="str">
        <f>IF(larvae!AX31&gt;0,larvae!AX31,"")</f>
        <v/>
      </c>
      <c r="AM26" s="112" t="str">
        <f>IF(larvae!AX32&gt;0,larvae!AX32,"")</f>
        <v/>
      </c>
      <c r="AN26" s="111" t="str">
        <f>IF(larvae!AX34&gt;0,larvae!AX34,"")</f>
        <v/>
      </c>
      <c r="AO26" s="111" t="str">
        <f>IF(larvae!AX35&gt;0,larvae!AX35,"")</f>
        <v/>
      </c>
      <c r="AP26" s="112" t="str">
        <f>IF(larvae!AX36&gt;0,larvae!AX36,"")</f>
        <v/>
      </c>
    </row>
    <row r="27" spans="1:42" ht="14">
      <c r="A27" s="63" t="str">
        <f t="shared" si="1"/>
        <v>Genus species</v>
      </c>
      <c r="B27" s="79" t="str">
        <f t="shared" si="1"/>
        <v>Country.sample</v>
      </c>
      <c r="C27" s="101">
        <f>larvae!AZ1</f>
        <v>26</v>
      </c>
      <c r="D27" s="102" t="str">
        <f>IF(larvae!AZ3&gt;0,larvae!AZ3,"")</f>
        <v/>
      </c>
      <c r="E27" s="113" t="str">
        <f>IF(larvae!AZ4&gt;0,larvae!AZ4,"")</f>
        <v/>
      </c>
      <c r="F27" s="113" t="str">
        <f>IF(larvae!AZ6&gt;0,larvae!AZ6,"")</f>
        <v/>
      </c>
      <c r="G27" s="113" t="str">
        <f>IF(larvae!AZ7&gt;0,larvae!AZ7,"")</f>
        <v/>
      </c>
      <c r="H27" s="113" t="str">
        <f>IF(larvae!AZ8&gt;0,larvae!AZ8,"")</f>
        <v/>
      </c>
      <c r="I27" s="113" t="str">
        <f>IF(larvae!AZ9&gt;0,larvae!AZ9,"")</f>
        <v/>
      </c>
      <c r="J27" s="113" t="str">
        <f>IF(larvae!AZ10&gt;0,larvae!AZ10,"")</f>
        <v/>
      </c>
      <c r="K27" s="112" t="str">
        <f>IF(larvae!AZ11&gt;0,larvae!AZ11,"")</f>
        <v/>
      </c>
      <c r="L27" s="114" t="str">
        <f>IF(larvae!AZ12&gt;0,larvae!AZ12,"")</f>
        <v/>
      </c>
      <c r="M27" s="115" t="e">
        <f>IF(larvae!#REF!&gt;0,larvae!#REF!,"")</f>
        <v>#REF!</v>
      </c>
      <c r="N27" s="113" t="e">
        <f>IF(larvae!#REF!&gt;0,larvae!#REF!,"")</f>
        <v>#REF!</v>
      </c>
      <c r="O27" s="113" t="e">
        <f>IF(larvae!#REF!&gt;0,larvae!#REF!,"")</f>
        <v>#REF!</v>
      </c>
      <c r="P27" s="113" t="e">
        <f>IF(larvae!#REF!&gt;0,larvae!#REF!,"")</f>
        <v>#REF!</v>
      </c>
      <c r="Q27" s="113" t="e">
        <f>IF(larvae!#REF!&gt;0,larvae!#REF!,"")</f>
        <v>#REF!</v>
      </c>
      <c r="R27" s="113" t="str">
        <f>IF(larvae!AZ14&gt;0,larvae!AZ14,"")</f>
        <v/>
      </c>
      <c r="S27" s="113" t="e">
        <f>IF(larvae!#REF!&gt;0,larvae!#REF!,"")</f>
        <v>#REF!</v>
      </c>
      <c r="T27" s="113" t="e">
        <f>IF(larvae!#REF!&gt;0,larvae!#REF!,"")</f>
        <v>#REF!</v>
      </c>
      <c r="U27" s="113" t="str">
        <f>IF(larvae!AZ15&gt;0,larvae!AZ15,"")</f>
        <v/>
      </c>
      <c r="V27" s="113" t="str">
        <f>IF(larvae!AZ16&gt;0,larvae!AZ16,"")</f>
        <v/>
      </c>
      <c r="W27" s="113" t="e">
        <f>IF(larvae!#REF!&gt;0,larvae!#REF!,"")</f>
        <v>#REF!</v>
      </c>
      <c r="X27" s="113" t="e">
        <f>IF(larvae!#REF!&gt;0,larvae!#REF!,"")</f>
        <v>#REF!</v>
      </c>
      <c r="Y27" s="113" t="str">
        <f>IF(larvae!AZ17&gt;0,larvae!AZ17,"")</f>
        <v/>
      </c>
      <c r="Z27" s="113" t="e">
        <f>IF(larvae!#REF!&gt;0,larvae!#REF!,"")</f>
        <v>#REF!</v>
      </c>
      <c r="AA27" s="113" t="e">
        <f>IF(larvae!#REF!&gt;0,larvae!#REF!,"")</f>
        <v>#REF!</v>
      </c>
      <c r="AB27" s="113" t="str">
        <f>IF(larvae!AZ18&gt;0,larvae!AZ18,"")</f>
        <v/>
      </c>
      <c r="AC27" s="113" t="str">
        <f>IF(larvae!AZ19&gt;0,larvae!AZ19,"")</f>
        <v/>
      </c>
      <c r="AD27" s="113" t="str">
        <f>IF(larvae!AZ20&gt;0,larvae!AZ20,"")</f>
        <v/>
      </c>
      <c r="AE27" s="113" t="str">
        <f>IF(larvae!AZ22&gt;0,larvae!AZ22,"")</f>
        <v/>
      </c>
      <c r="AF27" s="113" t="str">
        <f>IF(larvae!AZ23&gt;0,larvae!AZ23,"")</f>
        <v/>
      </c>
      <c r="AG27" s="112" t="str">
        <f>IF(larvae!AZ24&gt;0,larvae!AZ24,"")</f>
        <v/>
      </c>
      <c r="AH27" s="113" t="str">
        <f>IF(larvae!AZ26&gt;0,larvae!AZ26,"")</f>
        <v/>
      </c>
      <c r="AI27" s="113" t="str">
        <f>IF(larvae!AZ27&gt;0,larvae!AZ27,"")</f>
        <v/>
      </c>
      <c r="AJ27" s="112" t="str">
        <f>IF(larvae!AZ28&gt;0,larvae!AZ28,"")</f>
        <v/>
      </c>
      <c r="AK27" s="113" t="str">
        <f>IF(larvae!AZ30&gt;0,larvae!AZ30,"")</f>
        <v/>
      </c>
      <c r="AL27" s="111" t="str">
        <f>IF(larvae!AZ31&gt;0,larvae!AZ31,"")</f>
        <v/>
      </c>
      <c r="AM27" s="112" t="str">
        <f>IF(larvae!AZ32&gt;0,larvae!AZ32,"")</f>
        <v/>
      </c>
      <c r="AN27" s="111" t="str">
        <f>IF(larvae!AZ34&gt;0,larvae!AZ34,"")</f>
        <v/>
      </c>
      <c r="AO27" s="111" t="str">
        <f>IF(larvae!AZ35&gt;0,larvae!AZ35,"")</f>
        <v/>
      </c>
      <c r="AP27" s="112" t="str">
        <f>IF(larvae!AZ36&gt;0,larvae!AZ36,"")</f>
        <v/>
      </c>
    </row>
    <row r="28" spans="1:42" ht="14">
      <c r="A28" s="63" t="str">
        <f t="shared" si="1"/>
        <v>Genus species</v>
      </c>
      <c r="B28" s="79" t="str">
        <f t="shared" si="1"/>
        <v>Country.sample</v>
      </c>
      <c r="C28" s="101">
        <f>larvae!BB1</f>
        <v>27</v>
      </c>
      <c r="D28" s="102" t="str">
        <f>IF(larvae!BB3&gt;0,larvae!BB3,"")</f>
        <v/>
      </c>
      <c r="E28" s="113" t="str">
        <f>IF(larvae!BB4&gt;0,larvae!BB4,"")</f>
        <v/>
      </c>
      <c r="F28" s="113" t="str">
        <f>IF(larvae!BB6&gt;0,larvae!BB6,"")</f>
        <v/>
      </c>
      <c r="G28" s="113" t="str">
        <f>IF(larvae!BB7&gt;0,larvae!BB7,"")</f>
        <v/>
      </c>
      <c r="H28" s="113" t="str">
        <f>IF(larvae!BB8&gt;0,larvae!BB8,"")</f>
        <v/>
      </c>
      <c r="I28" s="113" t="str">
        <f>IF(larvae!BB9&gt;0,larvae!BB9,"")</f>
        <v/>
      </c>
      <c r="J28" s="113" t="str">
        <f>IF(larvae!BB10&gt;0,larvae!BB10,"")</f>
        <v/>
      </c>
      <c r="K28" s="112" t="str">
        <f>IF(larvae!BB11&gt;0,larvae!BB11,"")</f>
        <v/>
      </c>
      <c r="L28" s="114" t="str">
        <f>IF(larvae!BB12&gt;0,larvae!BB12,"")</f>
        <v/>
      </c>
      <c r="M28" s="115" t="e">
        <f>IF(larvae!#REF!&gt;0,larvae!#REF!,"")</f>
        <v>#REF!</v>
      </c>
      <c r="N28" s="113" t="e">
        <f>IF(larvae!#REF!&gt;0,larvae!#REF!,"")</f>
        <v>#REF!</v>
      </c>
      <c r="O28" s="113" t="e">
        <f>IF(larvae!#REF!&gt;0,larvae!#REF!,"")</f>
        <v>#REF!</v>
      </c>
      <c r="P28" s="113" t="e">
        <f>IF(larvae!#REF!&gt;0,larvae!#REF!,"")</f>
        <v>#REF!</v>
      </c>
      <c r="Q28" s="113" t="e">
        <f>IF(larvae!#REF!&gt;0,larvae!#REF!,"")</f>
        <v>#REF!</v>
      </c>
      <c r="R28" s="113" t="str">
        <f>IF(larvae!BB14&gt;0,larvae!BB14,"")</f>
        <v/>
      </c>
      <c r="S28" s="113" t="e">
        <f>IF(larvae!#REF!&gt;0,larvae!#REF!,"")</f>
        <v>#REF!</v>
      </c>
      <c r="T28" s="113" t="e">
        <f>IF(larvae!#REF!&gt;0,larvae!#REF!,"")</f>
        <v>#REF!</v>
      </c>
      <c r="U28" s="113" t="str">
        <f>IF(larvae!BB15&gt;0,larvae!BB15,"")</f>
        <v/>
      </c>
      <c r="V28" s="113" t="str">
        <f>IF(larvae!BB16&gt;0,larvae!BB16,"")</f>
        <v/>
      </c>
      <c r="W28" s="113" t="e">
        <f>IF(larvae!#REF!&gt;0,larvae!#REF!,"")</f>
        <v>#REF!</v>
      </c>
      <c r="X28" s="113" t="e">
        <f>IF(larvae!#REF!&gt;0,larvae!#REF!,"")</f>
        <v>#REF!</v>
      </c>
      <c r="Y28" s="113" t="str">
        <f>IF(larvae!BB17&gt;0,larvae!BB17,"")</f>
        <v/>
      </c>
      <c r="Z28" s="113" t="e">
        <f>IF(larvae!#REF!&gt;0,larvae!#REF!,"")</f>
        <v>#REF!</v>
      </c>
      <c r="AA28" s="113" t="e">
        <f>IF(larvae!#REF!&gt;0,larvae!#REF!,"")</f>
        <v>#REF!</v>
      </c>
      <c r="AB28" s="113" t="str">
        <f>IF(larvae!BB18&gt;0,larvae!BB18,"")</f>
        <v/>
      </c>
      <c r="AC28" s="113" t="str">
        <f>IF(larvae!BB19&gt;0,larvae!BB19,"")</f>
        <v/>
      </c>
      <c r="AD28" s="113" t="str">
        <f>IF(larvae!BB20&gt;0,larvae!BB20,"")</f>
        <v/>
      </c>
      <c r="AE28" s="113" t="str">
        <f>IF(larvae!BB22&gt;0,larvae!BB22,"")</f>
        <v/>
      </c>
      <c r="AF28" s="113" t="str">
        <f>IF(larvae!BB23&gt;0,larvae!BB23,"")</f>
        <v/>
      </c>
      <c r="AG28" s="112" t="str">
        <f>IF(larvae!BB24&gt;0,larvae!BB24,"")</f>
        <v/>
      </c>
      <c r="AH28" s="113" t="str">
        <f>IF(larvae!BB26&gt;0,larvae!BB26,"")</f>
        <v/>
      </c>
      <c r="AI28" s="113" t="str">
        <f>IF(larvae!BB27&gt;0,larvae!BB27,"")</f>
        <v/>
      </c>
      <c r="AJ28" s="112" t="str">
        <f>IF(larvae!BB28&gt;0,larvae!BB28,"")</f>
        <v/>
      </c>
      <c r="AK28" s="113" t="str">
        <f>IF(larvae!BB30&gt;0,larvae!BB30,"")</f>
        <v/>
      </c>
      <c r="AL28" s="111" t="str">
        <f>IF(larvae!BB31&gt;0,larvae!BB31,"")</f>
        <v/>
      </c>
      <c r="AM28" s="112" t="str">
        <f>IF(larvae!BB32&gt;0,larvae!BB32,"")</f>
        <v/>
      </c>
      <c r="AN28" s="111" t="str">
        <f>IF(larvae!BB34&gt;0,larvae!BB34,"")</f>
        <v/>
      </c>
      <c r="AO28" s="111" t="str">
        <f>IF(larvae!BB35&gt;0,larvae!BB35,"")</f>
        <v/>
      </c>
      <c r="AP28" s="112" t="str">
        <f>IF(larvae!BB36&gt;0,larvae!BB36,"")</f>
        <v/>
      </c>
    </row>
    <row r="29" spans="1:42" ht="14">
      <c r="A29" s="63" t="str">
        <f t="shared" si="1"/>
        <v>Genus species</v>
      </c>
      <c r="B29" s="79" t="str">
        <f t="shared" si="1"/>
        <v>Country.sample</v>
      </c>
      <c r="C29" s="101">
        <f>larvae!BD1</f>
        <v>28</v>
      </c>
      <c r="D29" s="102" t="str">
        <f>IF(larvae!BD3&gt;0,larvae!BD3,"")</f>
        <v/>
      </c>
      <c r="E29" s="113" t="str">
        <f>IF(larvae!BD4&gt;0,larvae!BD4,"")</f>
        <v/>
      </c>
      <c r="F29" s="113" t="str">
        <f>IF(larvae!BD6&gt;0,larvae!BD6,"")</f>
        <v/>
      </c>
      <c r="G29" s="113" t="str">
        <f>IF(larvae!BD7&gt;0,larvae!BD7,"")</f>
        <v/>
      </c>
      <c r="H29" s="113" t="str">
        <f>IF(larvae!BD8&gt;0,larvae!BD8,"")</f>
        <v/>
      </c>
      <c r="I29" s="113" t="str">
        <f>IF(larvae!BD9&gt;0,larvae!BD9,"")</f>
        <v/>
      </c>
      <c r="J29" s="113" t="str">
        <f>IF(larvae!BD10&gt;0,larvae!BD10,"")</f>
        <v/>
      </c>
      <c r="K29" s="112" t="str">
        <f>IF(larvae!BD11&gt;0,larvae!BD11,"")</f>
        <v/>
      </c>
      <c r="L29" s="114" t="str">
        <f>IF(larvae!BD12&gt;0,larvae!BD12,"")</f>
        <v/>
      </c>
      <c r="M29" s="115" t="e">
        <f>IF(larvae!#REF!&gt;0,larvae!#REF!,"")</f>
        <v>#REF!</v>
      </c>
      <c r="N29" s="113" t="e">
        <f>IF(larvae!#REF!&gt;0,larvae!#REF!,"")</f>
        <v>#REF!</v>
      </c>
      <c r="O29" s="113" t="e">
        <f>IF(larvae!#REF!&gt;0,larvae!#REF!,"")</f>
        <v>#REF!</v>
      </c>
      <c r="P29" s="113" t="e">
        <f>IF(larvae!#REF!&gt;0,larvae!#REF!,"")</f>
        <v>#REF!</v>
      </c>
      <c r="Q29" s="113" t="e">
        <f>IF(larvae!#REF!&gt;0,larvae!#REF!,"")</f>
        <v>#REF!</v>
      </c>
      <c r="R29" s="113" t="str">
        <f>IF(larvae!BD14&gt;0,larvae!BD14,"")</f>
        <v/>
      </c>
      <c r="S29" s="113" t="e">
        <f>IF(larvae!#REF!&gt;0,larvae!#REF!,"")</f>
        <v>#REF!</v>
      </c>
      <c r="T29" s="113" t="e">
        <f>IF(larvae!#REF!&gt;0,larvae!#REF!,"")</f>
        <v>#REF!</v>
      </c>
      <c r="U29" s="113" t="str">
        <f>IF(larvae!BD15&gt;0,larvae!BD15,"")</f>
        <v/>
      </c>
      <c r="V29" s="113" t="str">
        <f>IF(larvae!BD16&gt;0,larvae!BD16,"")</f>
        <v/>
      </c>
      <c r="W29" s="113" t="e">
        <f>IF(larvae!#REF!&gt;0,larvae!#REF!,"")</f>
        <v>#REF!</v>
      </c>
      <c r="X29" s="113" t="e">
        <f>IF(larvae!#REF!&gt;0,larvae!#REF!,"")</f>
        <v>#REF!</v>
      </c>
      <c r="Y29" s="113" t="str">
        <f>IF(larvae!BD17&gt;0,larvae!BD17,"")</f>
        <v/>
      </c>
      <c r="Z29" s="113" t="e">
        <f>IF(larvae!#REF!&gt;0,larvae!#REF!,"")</f>
        <v>#REF!</v>
      </c>
      <c r="AA29" s="113" t="e">
        <f>IF(larvae!#REF!&gt;0,larvae!#REF!,"")</f>
        <v>#REF!</v>
      </c>
      <c r="AB29" s="113" t="str">
        <f>IF(larvae!BD18&gt;0,larvae!BD18,"")</f>
        <v/>
      </c>
      <c r="AC29" s="113" t="str">
        <f>IF(larvae!BD19&gt;0,larvae!BD19,"")</f>
        <v/>
      </c>
      <c r="AD29" s="113" t="str">
        <f>IF(larvae!BD20&gt;0,larvae!BD20,"")</f>
        <v/>
      </c>
      <c r="AE29" s="113" t="str">
        <f>IF(larvae!BD22&gt;0,larvae!BD22,"")</f>
        <v/>
      </c>
      <c r="AF29" s="113" t="str">
        <f>IF(larvae!BD23&gt;0,larvae!BD23,"")</f>
        <v/>
      </c>
      <c r="AG29" s="112" t="str">
        <f>IF(larvae!BD24&gt;0,larvae!BD24,"")</f>
        <v/>
      </c>
      <c r="AH29" s="113" t="str">
        <f>IF(larvae!BD26&gt;0,larvae!BD26,"")</f>
        <v/>
      </c>
      <c r="AI29" s="113" t="str">
        <f>IF(larvae!BD27&gt;0,larvae!BD27,"")</f>
        <v/>
      </c>
      <c r="AJ29" s="112" t="str">
        <f>IF(larvae!BD28&gt;0,larvae!BD28,"")</f>
        <v/>
      </c>
      <c r="AK29" s="113" t="str">
        <f>IF(larvae!BD30&gt;0,larvae!BD30,"")</f>
        <v/>
      </c>
      <c r="AL29" s="111" t="str">
        <f>IF(larvae!BD31&gt;0,larvae!BD31,"")</f>
        <v/>
      </c>
      <c r="AM29" s="112" t="str">
        <f>IF(larvae!BD32&gt;0,larvae!BD32,"")</f>
        <v/>
      </c>
      <c r="AN29" s="111" t="str">
        <f>IF(larvae!BD34&gt;0,larvae!BD34,"")</f>
        <v/>
      </c>
      <c r="AO29" s="111" t="str">
        <f>IF(larvae!BD35&gt;0,larvae!BD35,"")</f>
        <v/>
      </c>
      <c r="AP29" s="112" t="str">
        <f>IF(larvae!BD36&gt;0,larvae!BD36,"")</f>
        <v/>
      </c>
    </row>
    <row r="30" spans="1:42" ht="14">
      <c r="A30" s="63" t="str">
        <f t="shared" si="1"/>
        <v>Genus species</v>
      </c>
      <c r="B30" s="79" t="str">
        <f t="shared" si="1"/>
        <v>Country.sample</v>
      </c>
      <c r="C30" s="101">
        <f>larvae!BF1</f>
        <v>29</v>
      </c>
      <c r="D30" s="102" t="str">
        <f>IF(larvae!BF3&gt;0,larvae!BF3,"")</f>
        <v/>
      </c>
      <c r="E30" s="113" t="str">
        <f>IF(larvae!BF4&gt;0,larvae!BF4,"")</f>
        <v/>
      </c>
      <c r="F30" s="113" t="str">
        <f>IF(larvae!BF6&gt;0,larvae!BF6,"")</f>
        <v/>
      </c>
      <c r="G30" s="113" t="str">
        <f>IF(larvae!BF7&gt;0,larvae!BF7,"")</f>
        <v/>
      </c>
      <c r="H30" s="113" t="str">
        <f>IF(larvae!BF8&gt;0,larvae!BF8,"")</f>
        <v/>
      </c>
      <c r="I30" s="113" t="str">
        <f>IF(larvae!BF9&gt;0,larvae!BF9,"")</f>
        <v/>
      </c>
      <c r="J30" s="113" t="str">
        <f>IF(larvae!BF10&gt;0,larvae!BF10,"")</f>
        <v/>
      </c>
      <c r="K30" s="112" t="str">
        <f>IF(larvae!BF11&gt;0,larvae!BF11,"")</f>
        <v/>
      </c>
      <c r="L30" s="114" t="str">
        <f>IF(larvae!BF12&gt;0,larvae!BF12,"")</f>
        <v/>
      </c>
      <c r="M30" s="115" t="e">
        <f>IF(larvae!#REF!&gt;0,larvae!#REF!,"")</f>
        <v>#REF!</v>
      </c>
      <c r="N30" s="113" t="e">
        <f>IF(larvae!#REF!&gt;0,larvae!#REF!,"")</f>
        <v>#REF!</v>
      </c>
      <c r="O30" s="113" t="e">
        <f>IF(larvae!#REF!&gt;0,larvae!#REF!,"")</f>
        <v>#REF!</v>
      </c>
      <c r="P30" s="113" t="e">
        <f>IF(larvae!#REF!&gt;0,larvae!#REF!,"")</f>
        <v>#REF!</v>
      </c>
      <c r="Q30" s="113" t="e">
        <f>IF(larvae!#REF!&gt;0,larvae!#REF!,"")</f>
        <v>#REF!</v>
      </c>
      <c r="R30" s="113" t="str">
        <f>IF(larvae!BF14&gt;0,larvae!BF14,"")</f>
        <v/>
      </c>
      <c r="S30" s="113" t="e">
        <f>IF(larvae!#REF!&gt;0,larvae!#REF!,"")</f>
        <v>#REF!</v>
      </c>
      <c r="T30" s="113" t="e">
        <f>IF(larvae!#REF!&gt;0,larvae!#REF!,"")</f>
        <v>#REF!</v>
      </c>
      <c r="U30" s="113" t="str">
        <f>IF(larvae!BF15&gt;0,larvae!BF15,"")</f>
        <v/>
      </c>
      <c r="V30" s="113" t="str">
        <f>IF(larvae!BF16&gt;0,larvae!BF16,"")</f>
        <v/>
      </c>
      <c r="W30" s="113" t="e">
        <f>IF(larvae!#REF!&gt;0,larvae!#REF!,"")</f>
        <v>#REF!</v>
      </c>
      <c r="X30" s="113" t="e">
        <f>IF(larvae!#REF!&gt;0,larvae!#REF!,"")</f>
        <v>#REF!</v>
      </c>
      <c r="Y30" s="113" t="str">
        <f>IF(larvae!BF17&gt;0,larvae!BF17,"")</f>
        <v/>
      </c>
      <c r="Z30" s="113" t="e">
        <f>IF(larvae!#REF!&gt;0,larvae!#REF!,"")</f>
        <v>#REF!</v>
      </c>
      <c r="AA30" s="113" t="e">
        <f>IF(larvae!#REF!&gt;0,larvae!#REF!,"")</f>
        <v>#REF!</v>
      </c>
      <c r="AB30" s="113" t="str">
        <f>IF(larvae!BF18&gt;0,larvae!BF18,"")</f>
        <v/>
      </c>
      <c r="AC30" s="113" t="str">
        <f>IF(larvae!BF19&gt;0,larvae!BF19,"")</f>
        <v/>
      </c>
      <c r="AD30" s="113" t="str">
        <f>IF(larvae!BF20&gt;0,larvae!BF20,"")</f>
        <v/>
      </c>
      <c r="AE30" s="113" t="str">
        <f>IF(larvae!BF22&gt;0,larvae!BF22,"")</f>
        <v/>
      </c>
      <c r="AF30" s="113" t="str">
        <f>IF(larvae!BF23&gt;0,larvae!BF23,"")</f>
        <v/>
      </c>
      <c r="AG30" s="112" t="str">
        <f>IF(larvae!BF24&gt;0,larvae!BF24,"")</f>
        <v/>
      </c>
      <c r="AH30" s="113" t="str">
        <f>IF(larvae!BF26&gt;0,larvae!BF26,"")</f>
        <v/>
      </c>
      <c r="AI30" s="113" t="str">
        <f>IF(larvae!BF27&gt;0,larvae!BF27,"")</f>
        <v/>
      </c>
      <c r="AJ30" s="112" t="str">
        <f>IF(larvae!BF28&gt;0,larvae!BF28,"")</f>
        <v/>
      </c>
      <c r="AK30" s="113" t="str">
        <f>IF(larvae!BF30&gt;0,larvae!BF30,"")</f>
        <v/>
      </c>
      <c r="AL30" s="111" t="str">
        <f>IF(larvae!BF31&gt;0,larvae!BF31,"")</f>
        <v/>
      </c>
      <c r="AM30" s="112" t="str">
        <f>IF(larvae!BF32&gt;0,larvae!BF32,"")</f>
        <v/>
      </c>
      <c r="AN30" s="111" t="str">
        <f>IF(larvae!BF34&gt;0,larvae!BF34,"")</f>
        <v/>
      </c>
      <c r="AO30" s="111" t="str">
        <f>IF(larvae!BF35&gt;0,larvae!BF35,"")</f>
        <v/>
      </c>
      <c r="AP30" s="112" t="str">
        <f>IF(larvae!BF36&gt;0,larvae!BF36,"")</f>
        <v/>
      </c>
    </row>
    <row r="31" spans="1:42" ht="14">
      <c r="A31" s="63" t="str">
        <f t="shared" si="1"/>
        <v>Genus species</v>
      </c>
      <c r="B31" s="79" t="str">
        <f t="shared" si="1"/>
        <v>Country.sample</v>
      </c>
      <c r="C31" s="101">
        <f>larvae!BH1</f>
        <v>30</v>
      </c>
      <c r="D31" s="102" t="str">
        <f>IF(larvae!BH3&gt;0,larvae!BH3,"")</f>
        <v/>
      </c>
      <c r="E31" s="113" t="str">
        <f>IF(larvae!BH4&gt;0,larvae!BH4,"")</f>
        <v/>
      </c>
      <c r="F31" s="113" t="str">
        <f>IF(larvae!BH6&gt;0,larvae!BH6,"")</f>
        <v/>
      </c>
      <c r="G31" s="113" t="str">
        <f>IF(larvae!BH7&gt;0,larvae!BH7,"")</f>
        <v/>
      </c>
      <c r="H31" s="113" t="str">
        <f>IF(larvae!BH8&gt;0,larvae!BH8,"")</f>
        <v/>
      </c>
      <c r="I31" s="113" t="str">
        <f>IF(larvae!BH9&gt;0,larvae!BH9,"")</f>
        <v/>
      </c>
      <c r="J31" s="113" t="str">
        <f>IF(larvae!BH10&gt;0,larvae!BH10,"")</f>
        <v/>
      </c>
      <c r="K31" s="112" t="str">
        <f>IF(larvae!BH11&gt;0,larvae!BH11,"")</f>
        <v/>
      </c>
      <c r="L31" s="114" t="str">
        <f>IF(larvae!BH12&gt;0,larvae!BH12,"")</f>
        <v/>
      </c>
      <c r="M31" s="115" t="e">
        <f>IF(larvae!#REF!&gt;0,larvae!#REF!,"")</f>
        <v>#REF!</v>
      </c>
      <c r="N31" s="113" t="e">
        <f>IF(larvae!#REF!&gt;0,larvae!#REF!,"")</f>
        <v>#REF!</v>
      </c>
      <c r="O31" s="113" t="e">
        <f>IF(larvae!#REF!&gt;0,larvae!#REF!,"")</f>
        <v>#REF!</v>
      </c>
      <c r="P31" s="113" t="e">
        <f>IF(larvae!#REF!&gt;0,larvae!#REF!,"")</f>
        <v>#REF!</v>
      </c>
      <c r="Q31" s="113" t="e">
        <f>IF(larvae!#REF!&gt;0,larvae!#REF!,"")</f>
        <v>#REF!</v>
      </c>
      <c r="R31" s="113" t="str">
        <f>IF(larvae!BH14&gt;0,larvae!BH14,"")</f>
        <v/>
      </c>
      <c r="S31" s="113" t="e">
        <f>IF(larvae!#REF!&gt;0,larvae!#REF!,"")</f>
        <v>#REF!</v>
      </c>
      <c r="T31" s="113" t="e">
        <f>IF(larvae!#REF!&gt;0,larvae!#REF!,"")</f>
        <v>#REF!</v>
      </c>
      <c r="U31" s="113" t="str">
        <f>IF(larvae!BH15&gt;0,larvae!BH15,"")</f>
        <v/>
      </c>
      <c r="V31" s="113" t="str">
        <f>IF(larvae!BH16&gt;0,larvae!BH16,"")</f>
        <v/>
      </c>
      <c r="W31" s="113" t="e">
        <f>IF(larvae!#REF!&gt;0,larvae!#REF!,"")</f>
        <v>#REF!</v>
      </c>
      <c r="X31" s="113" t="e">
        <f>IF(larvae!#REF!&gt;0,larvae!#REF!,"")</f>
        <v>#REF!</v>
      </c>
      <c r="Y31" s="113" t="str">
        <f>IF(larvae!BH17&gt;0,larvae!BH17,"")</f>
        <v/>
      </c>
      <c r="Z31" s="113" t="e">
        <f>IF(larvae!#REF!&gt;0,larvae!#REF!,"")</f>
        <v>#REF!</v>
      </c>
      <c r="AA31" s="113" t="e">
        <f>IF(larvae!#REF!&gt;0,larvae!#REF!,"")</f>
        <v>#REF!</v>
      </c>
      <c r="AB31" s="113" t="str">
        <f>IF(larvae!BH18&gt;0,larvae!BH18,"")</f>
        <v/>
      </c>
      <c r="AC31" s="113" t="str">
        <f>IF(larvae!BH19&gt;0,larvae!BH19,"")</f>
        <v/>
      </c>
      <c r="AD31" s="113" t="str">
        <f>IF(larvae!BH20&gt;0,larvae!BH20,"")</f>
        <v/>
      </c>
      <c r="AE31" s="113" t="str">
        <f>IF(larvae!BH22&gt;0,larvae!BH22,"")</f>
        <v/>
      </c>
      <c r="AF31" s="113" t="str">
        <f>IF(larvae!BH23&gt;0,larvae!BH23,"")</f>
        <v/>
      </c>
      <c r="AG31" s="112" t="str">
        <f>IF(larvae!BH24&gt;0,larvae!BH24,"")</f>
        <v/>
      </c>
      <c r="AH31" s="113" t="str">
        <f>IF(larvae!BH26&gt;0,larvae!BH26,"")</f>
        <v/>
      </c>
      <c r="AI31" s="113" t="str">
        <f>IF(larvae!BH27&gt;0,larvae!BH27,"")</f>
        <v/>
      </c>
      <c r="AJ31" s="112" t="str">
        <f>IF(larvae!BH28&gt;0,larvae!BH28,"")</f>
        <v/>
      </c>
      <c r="AK31" s="113" t="str">
        <f>IF(larvae!BH30&gt;0,larvae!BH30,"")</f>
        <v/>
      </c>
      <c r="AL31" s="111" t="str">
        <f>IF(larvae!BH31&gt;0,larvae!BH31,"")</f>
        <v/>
      </c>
      <c r="AM31" s="112" t="str">
        <f>IF(larvae!BH32&gt;0,larvae!BH32,"")</f>
        <v/>
      </c>
      <c r="AN31" s="111" t="str">
        <f>IF(larvae!BH34&gt;0,larvae!BH34,"")</f>
        <v/>
      </c>
      <c r="AO31" s="111" t="str">
        <f>IF(larvae!BH35&gt;0,larvae!BH35,"")</f>
        <v/>
      </c>
      <c r="AP31" s="112" t="str">
        <f>IF(larvae!BH36&gt;0,larvae!BH36,"")</f>
        <v/>
      </c>
    </row>
  </sheetData>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66FF66"/>
  </sheetPr>
  <dimension ref="A1:AH31"/>
  <sheetViews>
    <sheetView zoomScaleNormal="100" workbookViewId="0">
      <pane xSplit="3" ySplit="1" topLeftCell="D5" activePane="bottomRight" state="frozen"/>
      <selection pane="topRight"/>
      <selection pane="bottomLeft"/>
      <selection pane="bottomRight"/>
    </sheetView>
  </sheetViews>
  <sheetFormatPr baseColWidth="10" defaultColWidth="9.1640625" defaultRowHeight="13"/>
  <cols>
    <col min="1" max="1" width="16.83203125" style="65" customWidth="1"/>
    <col min="2" max="2" width="16.83203125" style="80" customWidth="1"/>
    <col min="3" max="3" width="9.1640625" style="66"/>
    <col min="4" max="4" width="9.1640625" style="64" customWidth="1"/>
    <col min="5" max="26" width="9.1640625" style="64"/>
    <col min="27" max="34" width="6.6640625" style="64" customWidth="1"/>
    <col min="35" max="16384" width="9.1640625" style="64"/>
  </cols>
  <sheetData>
    <row r="1" spans="1:34" ht="45">
      <c r="A1" s="63" t="s">
        <v>58</v>
      </c>
      <c r="B1" s="81" t="s">
        <v>59</v>
      </c>
      <c r="C1" s="67" t="s">
        <v>41</v>
      </c>
      <c r="D1" s="82" t="s">
        <v>4</v>
      </c>
      <c r="E1" s="82" t="s">
        <v>43</v>
      </c>
      <c r="F1" s="82" t="s">
        <v>44</v>
      </c>
      <c r="G1" s="82" t="s">
        <v>45</v>
      </c>
      <c r="H1" s="82" t="s">
        <v>46</v>
      </c>
      <c r="I1" s="82" t="s">
        <v>47</v>
      </c>
      <c r="J1" s="82" t="s">
        <v>74</v>
      </c>
      <c r="K1" s="82" t="s">
        <v>75</v>
      </c>
      <c r="L1" s="82" t="s">
        <v>82</v>
      </c>
      <c r="M1" s="82" t="s">
        <v>79</v>
      </c>
      <c r="N1" s="82" t="s">
        <v>76</v>
      </c>
      <c r="O1" s="82" t="s">
        <v>83</v>
      </c>
      <c r="P1" s="82" t="s">
        <v>80</v>
      </c>
      <c r="Q1" s="82" t="s">
        <v>77</v>
      </c>
      <c r="R1" s="82" t="s">
        <v>84</v>
      </c>
      <c r="S1" s="82" t="s">
        <v>81</v>
      </c>
      <c r="T1" s="82" t="s">
        <v>78</v>
      </c>
      <c r="U1" s="82" t="s">
        <v>85</v>
      </c>
      <c r="V1" s="82" t="s">
        <v>5</v>
      </c>
      <c r="W1" s="82" t="s">
        <v>26</v>
      </c>
      <c r="X1" s="82" t="s">
        <v>27</v>
      </c>
      <c r="Y1" s="82" t="s">
        <v>6</v>
      </c>
      <c r="Z1" s="82" t="s">
        <v>8</v>
      </c>
      <c r="AA1" s="82" t="s">
        <v>60</v>
      </c>
      <c r="AB1" s="82" t="s">
        <v>61</v>
      </c>
      <c r="AC1" s="82" t="s">
        <v>62</v>
      </c>
      <c r="AD1" s="82" t="s">
        <v>63</v>
      </c>
      <c r="AE1" s="82" t="s">
        <v>64</v>
      </c>
      <c r="AF1" s="82" t="s">
        <v>65</v>
      </c>
      <c r="AG1" s="82" t="s">
        <v>66</v>
      </c>
      <c r="AH1" s="82" t="s">
        <v>67</v>
      </c>
    </row>
    <row r="2" spans="1:34" ht="14">
      <c r="A2" s="63" t="str">
        <f>'larvae_stats (μm)'!A$2</f>
        <v>Genus species</v>
      </c>
      <c r="B2" s="78" t="str">
        <f>'larvae_stats (μm)'!B$2</f>
        <v>Country.sample</v>
      </c>
      <c r="C2" s="101" t="str">
        <f>larvae!B1</f>
        <v>1 (HOL)</v>
      </c>
      <c r="D2" s="103" t="str">
        <f>IF(larvae!C3&gt;0,larvae!C3,"")</f>
        <v/>
      </c>
      <c r="E2" s="116" t="str">
        <f>IF(larvae!C6&gt;0,larvae!C6,"")</f>
        <v/>
      </c>
      <c r="F2" s="116" t="str">
        <f>IF(larvae!C7&gt;0,larvae!C7,"")</f>
        <v/>
      </c>
      <c r="G2" s="116" t="str">
        <f>IF(larvae!C8&gt;0,larvae!C8,"")</f>
        <v/>
      </c>
      <c r="H2" s="116" t="str">
        <f>IF(larvae!C9&gt;0,larvae!C9,"")</f>
        <v/>
      </c>
      <c r="I2" s="116" t="str">
        <f>IF(larvae!C10&gt;0,larvae!C10,"")</f>
        <v/>
      </c>
      <c r="J2" s="117" t="e">
        <f>IF(larvae!#REF!&gt;0,larvae!#REF!,"")</f>
        <v>#REF!</v>
      </c>
      <c r="K2" s="116" t="e">
        <f>IF(larvae!#REF!&gt;0,larvae!#REF!,"")</f>
        <v>#REF!</v>
      </c>
      <c r="L2" s="116" t="e">
        <f>IF(larvae!#REF!&gt;0,larvae!#REF!,"")</f>
        <v>#REF!</v>
      </c>
      <c r="M2" s="116" t="e">
        <f>IF(larvae!#REF!&gt;0,larvae!#REF!,"")</f>
        <v>#REF!</v>
      </c>
      <c r="N2" s="116" t="e">
        <f>IF(larvae!#REF!&gt;0,larvae!#REF!,"")</f>
        <v>#REF!</v>
      </c>
      <c r="O2" s="116" t="str">
        <f>IF(larvae!C14&gt;0,larvae!C14,"")</f>
        <v/>
      </c>
      <c r="P2" s="116" t="e">
        <f>IF(larvae!#REF!&gt;0,larvae!#REF!,"")</f>
        <v>#REF!</v>
      </c>
      <c r="Q2" s="116" t="e">
        <f>IF(larvae!#REF!&gt;0,larvae!#REF!,"")</f>
        <v>#REF!</v>
      </c>
      <c r="R2" s="116" t="str">
        <f>IF(larvae!C15&gt;0,larvae!C15,"")</f>
        <v/>
      </c>
      <c r="S2" s="116" t="str">
        <f>IF(larvae!C16&gt;0,larvae!C16,"")</f>
        <v/>
      </c>
      <c r="T2" s="116" t="e">
        <f>IF(larvae!#REF!&gt;0,larvae!#REF!,"")</f>
        <v>#REF!</v>
      </c>
      <c r="U2" s="116" t="e">
        <f>IF(larvae!#REF!&gt;0,larvae!#REF!,"")</f>
        <v>#REF!</v>
      </c>
      <c r="V2" s="116" t="str">
        <f>IF(larvae!C17&gt;0,larvae!C17,"")</f>
        <v/>
      </c>
      <c r="W2" s="116" t="e">
        <f>IF(larvae!#REF!&gt;0,larvae!#REF!,"")</f>
        <v>#REF!</v>
      </c>
      <c r="X2" s="116" t="e">
        <f>IF(larvae!#REF!&gt;0,larvae!#REF!,"")</f>
        <v>#REF!</v>
      </c>
      <c r="Y2" s="116" t="str">
        <f>IF(larvae!C18&gt;0,larvae!C18,"")</f>
        <v/>
      </c>
      <c r="Z2" s="116" t="str">
        <f>IF(larvae!C20&gt;0,larvae!C20,"")</f>
        <v/>
      </c>
      <c r="AA2" s="116" t="str">
        <f>IF(larvae!C22&gt;0,larvae!C22,"")</f>
        <v/>
      </c>
      <c r="AB2" s="116" t="str">
        <f>IF(larvae!C23&gt;0,larvae!C23,"")</f>
        <v/>
      </c>
      <c r="AC2" s="116" t="str">
        <f>IF(larvae!C26&gt;0,larvae!C26,"")</f>
        <v/>
      </c>
      <c r="AD2" s="116" t="str">
        <f>IF(larvae!C27&gt;0,larvae!C27,"")</f>
        <v/>
      </c>
      <c r="AE2" s="116" t="str">
        <f>IF(larvae!C30&gt;0,larvae!C30,"")</f>
        <v/>
      </c>
      <c r="AF2" s="118" t="str">
        <f>IF(larvae!C31&gt;0,larvae!C31,"")</f>
        <v/>
      </c>
      <c r="AG2" s="118" t="str">
        <f>IF(larvae!C34&gt;0,larvae!C34,"")</f>
        <v/>
      </c>
      <c r="AH2" s="118" t="str">
        <f>IF(larvae!C35&gt;0,larvae!C35,"")</f>
        <v/>
      </c>
    </row>
    <row r="3" spans="1:34" ht="14">
      <c r="A3" s="63" t="str">
        <f>'larvae_stats (μm)'!A$2</f>
        <v>Genus species</v>
      </c>
      <c r="B3" s="78" t="str">
        <f>'larvae_stats (μm)'!B$2</f>
        <v>Country.sample</v>
      </c>
      <c r="C3" s="101">
        <f>larvae!D1</f>
        <v>1</v>
      </c>
      <c r="D3" s="103">
        <f>IF(larvae!E3&gt;0,larvae!E3,"")</f>
        <v>514.69265367316336</v>
      </c>
      <c r="E3" s="118">
        <f>IF(larvae!E6&gt;0,larvae!E6,"")</f>
        <v>25.637181409295351</v>
      </c>
      <c r="F3" s="118">
        <f>IF(larvae!E7&gt;0,larvae!E7,"")</f>
        <v>16.191904047976013</v>
      </c>
      <c r="G3" s="118">
        <f>IF(larvae!E8&gt;0,larvae!E8,"")</f>
        <v>31.971514242878555</v>
      </c>
      <c r="H3" s="118">
        <f>IF(larvae!E9&gt;0,larvae!E9,"")</f>
        <v>11.994002998500751</v>
      </c>
      <c r="I3" s="118">
        <f>IF(larvae!E10&gt;0,larvae!E10,"")</f>
        <v>96.101949025487258</v>
      </c>
      <c r="J3" s="119" t="e">
        <f>IF(larvae!#REF!&gt;0,larvae!#REF!,"")</f>
        <v>#REF!</v>
      </c>
      <c r="K3" s="118" t="e">
        <f>IF(larvae!#REF!&gt;0,larvae!#REF!,"")</f>
        <v>#REF!</v>
      </c>
      <c r="L3" s="118" t="e">
        <f>IF(larvae!#REF!&gt;0,larvae!#REF!,"")</f>
        <v>#REF!</v>
      </c>
      <c r="M3" s="118" t="e">
        <f>IF(larvae!#REF!&gt;0,larvae!#REF!,"")</f>
        <v>#REF!</v>
      </c>
      <c r="N3" s="118" t="e">
        <f>IF(larvae!#REF!&gt;0,larvae!#REF!,"")</f>
        <v>#REF!</v>
      </c>
      <c r="O3" s="118">
        <f>IF(larvae!E14&gt;0,larvae!E14,"")</f>
        <v>39.655172413793103</v>
      </c>
      <c r="P3" s="118" t="e">
        <f>IF(larvae!#REF!&gt;0,larvae!#REF!,"")</f>
        <v>#REF!</v>
      </c>
      <c r="Q3" s="118" t="e">
        <f>IF(larvae!#REF!&gt;0,larvae!#REF!,"")</f>
        <v>#REF!</v>
      </c>
      <c r="R3" s="118">
        <f>IF(larvae!E15&gt;0,larvae!E15,"")</f>
        <v>31.709145427286362</v>
      </c>
      <c r="S3" s="118">
        <f>IF(larvae!E16&gt;0,larvae!E16,"")</f>
        <v>102.32383808095953</v>
      </c>
      <c r="T3" s="118" t="e">
        <f>IF(larvae!#REF!&gt;0,larvae!#REF!,"")</f>
        <v>#REF!</v>
      </c>
      <c r="U3" s="118" t="e">
        <f>IF(larvae!#REF!&gt;0,larvae!#REF!,"")</f>
        <v>#REF!</v>
      </c>
      <c r="V3" s="118">
        <f>IF(larvae!E17&gt;0,larvae!E17,"")</f>
        <v>8.1709145427286369</v>
      </c>
      <c r="W3" s="118" t="e">
        <f>IF(larvae!#REF!&gt;0,larvae!#REF!,"")</f>
        <v>#REF!</v>
      </c>
      <c r="X3" s="118" t="e">
        <f>IF(larvae!#REF!&gt;0,larvae!#REF!,"")</f>
        <v>#REF!</v>
      </c>
      <c r="Y3" s="118">
        <f>IF(larvae!E18&gt;0,larvae!E18,"")</f>
        <v>10.344827586206897</v>
      </c>
      <c r="Z3" s="118">
        <f>IF(larvae!E20&gt;0,larvae!E20,"")</f>
        <v>30.359820089955019</v>
      </c>
      <c r="AA3" s="118">
        <f>IF(larvae!E22&gt;0,larvae!E22,"")</f>
        <v>31.109445277361324</v>
      </c>
      <c r="AB3" s="118">
        <f>IF(larvae!E23&gt;0,larvae!E23,"")</f>
        <v>5.6221889055472261</v>
      </c>
      <c r="AC3" s="118">
        <f>IF(larvae!E26&gt;0,larvae!E26,"")</f>
        <v>29.985007496251875</v>
      </c>
      <c r="AD3" s="118">
        <f>IF(larvae!E27&gt;0,larvae!E27,"")</f>
        <v>4.8725637181409303</v>
      </c>
      <c r="AE3" s="118">
        <f>IF(larvae!E30&gt;0,larvae!E30,"")</f>
        <v>29.610194902548727</v>
      </c>
      <c r="AF3" s="118">
        <f>IF(larvae!E31&gt;0,larvae!E31,"")</f>
        <v>4.8725637181409303</v>
      </c>
      <c r="AG3" s="118">
        <f>IF(larvae!E34&gt;0,larvae!E34,"")</f>
        <v>32.233883058470767</v>
      </c>
      <c r="AH3" s="118">
        <f>IF(larvae!E35&gt;0,larvae!E35,"")</f>
        <v>5.9970014992503753</v>
      </c>
    </row>
    <row r="4" spans="1:34" ht="14">
      <c r="A4" s="63" t="str">
        <f>'larvae_stats (μm)'!A$2</f>
        <v>Genus species</v>
      </c>
      <c r="B4" s="78" t="str">
        <f>'larvae_stats (μm)'!B$2</f>
        <v>Country.sample</v>
      </c>
      <c r="C4" s="101">
        <f>larvae!F1</f>
        <v>2</v>
      </c>
      <c r="D4" s="103">
        <f>IF(larvae!G3&gt;0,larvae!G3,"")</f>
        <v>550.77044646384832</v>
      </c>
      <c r="E4" s="118">
        <f>IF(larvae!G6&gt;0,larvae!G6,"")</f>
        <v>32.516791781904395</v>
      </c>
      <c r="F4" s="118">
        <f>IF(larvae!G7&gt;0,larvae!G7,"")</f>
        <v>18.135124456736467</v>
      </c>
      <c r="G4" s="118">
        <f>IF(larvae!G8&gt;0,larvae!G8,"")</f>
        <v>38.601343342552354</v>
      </c>
      <c r="H4" s="118">
        <f>IF(larvae!G9&gt;0,larvae!G9,"")</f>
        <v>13.314895298301069</v>
      </c>
      <c r="I4" s="118">
        <f>IF(larvae!G10&gt;0,larvae!G10,"")</f>
        <v>98.735677597787429</v>
      </c>
      <c r="J4" s="119" t="e">
        <f>IF(larvae!#REF!&gt;0,larvae!#REF!,"")</f>
        <v>#REF!</v>
      </c>
      <c r="K4" s="118" t="e">
        <f>IF(larvae!#REF!&gt;0,larvae!#REF!,"")</f>
        <v>#REF!</v>
      </c>
      <c r="L4" s="118" t="e">
        <f>IF(larvae!#REF!&gt;0,larvae!#REF!,"")</f>
        <v>#REF!</v>
      </c>
      <c r="M4" s="118" t="e">
        <f>IF(larvae!#REF!&gt;0,larvae!#REF!,"")</f>
        <v>#REF!</v>
      </c>
      <c r="N4" s="118" t="e">
        <f>IF(larvae!#REF!&gt;0,larvae!#REF!,"")</f>
        <v>#REF!</v>
      </c>
      <c r="O4" s="118">
        <f>IF(larvae!G14&gt;0,larvae!G14,"")</f>
        <v>43.421572500987757</v>
      </c>
      <c r="P4" s="118" t="e">
        <f>IF(larvae!#REF!&gt;0,larvae!#REF!,"")</f>
        <v>#REF!</v>
      </c>
      <c r="Q4" s="118" t="e">
        <f>IF(larvae!#REF!&gt;0,larvae!#REF!,"")</f>
        <v>#REF!</v>
      </c>
      <c r="R4" s="118">
        <f>IF(larvae!G15&gt;0,larvae!G15,"")</f>
        <v>33.306993283287241</v>
      </c>
      <c r="S4" s="118">
        <f>IF(larvae!G16&gt;0,larvae!G16,"")</f>
        <v>81.114184116949829</v>
      </c>
      <c r="T4" s="118" t="e">
        <f>IF(larvae!#REF!&gt;0,larvae!#REF!,"")</f>
        <v>#REF!</v>
      </c>
      <c r="U4" s="118" t="e">
        <f>IF(larvae!#REF!&gt;0,larvae!#REF!,"")</f>
        <v>#REF!</v>
      </c>
      <c r="V4" s="118" t="str">
        <f>IF(larvae!G17&gt;0,larvae!G17,"")</f>
        <v/>
      </c>
      <c r="W4" s="118" t="e">
        <f>IF(larvae!#REF!&gt;0,larvae!#REF!,"")</f>
        <v>#REF!</v>
      </c>
      <c r="X4" s="118" t="e">
        <f>IF(larvae!#REF!&gt;0,larvae!#REF!,"")</f>
        <v>#REF!</v>
      </c>
      <c r="Y4" s="118">
        <f>IF(larvae!G18&gt;0,larvae!G18,"")</f>
        <v>10.1935993678388</v>
      </c>
      <c r="Z4" s="118">
        <f>IF(larvae!G20&gt;0,larvae!G20,"")</f>
        <v>33.978664559462665</v>
      </c>
      <c r="AA4" s="118">
        <f>IF(larvae!G22&gt;0,larvae!G22,"")</f>
        <v>32.200711181351252</v>
      </c>
      <c r="AB4" s="118">
        <f>IF(larvae!G23&gt;0,larvae!G23,"")</f>
        <v>7.1118135124456732</v>
      </c>
      <c r="AC4" s="118">
        <f>IF(larvae!G26&gt;0,larvae!G26,"")</f>
        <v>30.817858553931256</v>
      </c>
      <c r="AD4" s="118">
        <f>IF(larvae!G27&gt;0,larvae!G27,"")</f>
        <v>5.9265112603713952</v>
      </c>
      <c r="AE4" s="118">
        <f>IF(larvae!G30&gt;0,larvae!G30,"")</f>
        <v>30.817858553931256</v>
      </c>
      <c r="AF4" s="118">
        <f>IF(larvae!G31&gt;0,larvae!G31,"")</f>
        <v>5.9265112603713952</v>
      </c>
      <c r="AG4" s="118">
        <f>IF(larvae!G34&gt;0,larvae!G34,"")</f>
        <v>36.349269063611224</v>
      </c>
      <c r="AH4" s="118">
        <f>IF(larvae!G35&gt;0,larvae!G35,"")</f>
        <v>7.1118135124456732</v>
      </c>
    </row>
    <row r="5" spans="1:34" ht="14">
      <c r="A5" s="63" t="str">
        <f>'larvae_stats (μm)'!A$2</f>
        <v>Genus species</v>
      </c>
      <c r="B5" s="78" t="str">
        <f>'larvae_stats (μm)'!B$2</f>
        <v>Country.sample</v>
      </c>
      <c r="C5" s="101">
        <f>larvae!H1</f>
        <v>3</v>
      </c>
      <c r="D5" s="103">
        <f>IF(larvae!I3&gt;0,larvae!I3,"")</f>
        <v>502.53378378378375</v>
      </c>
      <c r="E5" s="118">
        <f>IF(larvae!I6&gt;0,larvae!I6,"")</f>
        <v>34.375000000000007</v>
      </c>
      <c r="F5" s="118">
        <f>IF(larvae!I7&gt;0,larvae!I7,"")</f>
        <v>16.258445945945947</v>
      </c>
      <c r="G5" s="118">
        <f>IF(larvae!I8&gt;0,larvae!I8,"")</f>
        <v>38.851351351351347</v>
      </c>
      <c r="H5" s="118">
        <f>IF(larvae!I9&gt;0,larvae!I9,"")</f>
        <v>12.668918918918919</v>
      </c>
      <c r="I5" s="118">
        <f>IF(larvae!I10&gt;0,larvae!I10,"")</f>
        <v>92.905405405405403</v>
      </c>
      <c r="J5" s="119" t="e">
        <f>IF(larvae!#REF!&gt;0,larvae!#REF!,"")</f>
        <v>#REF!</v>
      </c>
      <c r="K5" s="118" t="e">
        <f>IF(larvae!#REF!&gt;0,larvae!#REF!,"")</f>
        <v>#REF!</v>
      </c>
      <c r="L5" s="118" t="e">
        <f>IF(larvae!#REF!&gt;0,larvae!#REF!,"")</f>
        <v>#REF!</v>
      </c>
      <c r="M5" s="118" t="e">
        <f>IF(larvae!#REF!&gt;0,larvae!#REF!,"")</f>
        <v>#REF!</v>
      </c>
      <c r="N5" s="118" t="e">
        <f>IF(larvae!#REF!&gt;0,larvae!#REF!,"")</f>
        <v>#REF!</v>
      </c>
      <c r="O5" s="118">
        <f>IF(larvae!I14&gt;0,larvae!I14,"")</f>
        <v>40.667229729729733</v>
      </c>
      <c r="P5" s="118" t="e">
        <f>IF(larvae!#REF!&gt;0,larvae!#REF!,"")</f>
        <v>#REF!</v>
      </c>
      <c r="Q5" s="118" t="e">
        <f>IF(larvae!#REF!&gt;0,larvae!#REF!,"")</f>
        <v>#REF!</v>
      </c>
      <c r="R5" s="118">
        <f>IF(larvae!I15&gt;0,larvae!I15,"")</f>
        <v>30.194256756756761</v>
      </c>
      <c r="S5" s="118">
        <f>IF(larvae!I16&gt;0,larvae!I16,"")</f>
        <v>97.043918918918919</v>
      </c>
      <c r="T5" s="118" t="e">
        <f>IF(larvae!#REF!&gt;0,larvae!#REF!,"")</f>
        <v>#REF!</v>
      </c>
      <c r="U5" s="118" t="e">
        <f>IF(larvae!#REF!&gt;0,larvae!#REF!,"")</f>
        <v>#REF!</v>
      </c>
      <c r="V5" s="118">
        <f>IF(larvae!I17&gt;0,larvae!I17,"")</f>
        <v>9.8395270270270263</v>
      </c>
      <c r="W5" s="118" t="e">
        <f>IF(larvae!#REF!&gt;0,larvae!#REF!,"")</f>
        <v>#REF!</v>
      </c>
      <c r="X5" s="118" t="e">
        <f>IF(larvae!#REF!&gt;0,larvae!#REF!,"")</f>
        <v>#REF!</v>
      </c>
      <c r="Y5" s="118">
        <f>IF(larvae!I18&gt;0,larvae!I18,"")</f>
        <v>9.2905405405405421</v>
      </c>
      <c r="Z5" s="118">
        <f>IF(larvae!I20&gt;0,larvae!I20,"")</f>
        <v>33.783783783783782</v>
      </c>
      <c r="AA5" s="118">
        <f>IF(larvae!I22&gt;0,larvae!I22,"")</f>
        <v>33.783783783783782</v>
      </c>
      <c r="AB5" s="118">
        <f>IF(larvae!I23&gt;0,larvae!I23,"")</f>
        <v>6.3344594594594597</v>
      </c>
      <c r="AC5" s="118">
        <f>IF(larvae!I26&gt;0,larvae!I26,"")</f>
        <v>33.361486486486484</v>
      </c>
      <c r="AD5" s="118">
        <f>IF(larvae!I27&gt;0,larvae!I27,"")</f>
        <v>6.3344594594594597</v>
      </c>
      <c r="AE5" s="118">
        <f>IF(larvae!I30&gt;0,larvae!I30,"")</f>
        <v>33.361486486486484</v>
      </c>
      <c r="AF5" s="118">
        <f>IF(larvae!I31&gt;0,larvae!I31,"")</f>
        <v>6.3344594594594597</v>
      </c>
      <c r="AG5" s="118">
        <f>IF(larvae!I34&gt;0,larvae!I34,"")</f>
        <v>35.895270270270267</v>
      </c>
      <c r="AH5" s="118">
        <f>IF(larvae!I35&gt;0,larvae!I35,"")</f>
        <v>8.0236486486486491</v>
      </c>
    </row>
    <row r="6" spans="1:34" ht="14">
      <c r="A6" s="63" t="str">
        <f>'larvae_stats (μm)'!A$2</f>
        <v>Genus species</v>
      </c>
      <c r="B6" s="78" t="str">
        <f>'larvae_stats (μm)'!B$2</f>
        <v>Country.sample</v>
      </c>
      <c r="C6" s="101">
        <f>larvae!J1</f>
        <v>5</v>
      </c>
      <c r="D6" s="103" t="str">
        <f>IF(larvae!K3&gt;0,larvae!K3,"")</f>
        <v/>
      </c>
      <c r="E6" s="118" t="str">
        <f>IF(larvae!K6&gt;0,larvae!K6,"")</f>
        <v/>
      </c>
      <c r="F6" s="118" t="str">
        <f>IF(larvae!K7&gt;0,larvae!K7,"")</f>
        <v/>
      </c>
      <c r="G6" s="118" t="str">
        <f>IF(larvae!K8&gt;0,larvae!K8,"")</f>
        <v/>
      </c>
      <c r="H6" s="118" t="str">
        <f>IF(larvae!K9&gt;0,larvae!K9,"")</f>
        <v/>
      </c>
      <c r="I6" s="118" t="str">
        <f>IF(larvae!K10&gt;0,larvae!K10,"")</f>
        <v/>
      </c>
      <c r="J6" s="119" t="e">
        <f>IF(larvae!#REF!&gt;0,larvae!#REF!,"")</f>
        <v>#REF!</v>
      </c>
      <c r="K6" s="118" t="e">
        <f>IF(larvae!#REF!&gt;0,larvae!#REF!,"")</f>
        <v>#REF!</v>
      </c>
      <c r="L6" s="118" t="e">
        <f>IF(larvae!#REF!&gt;0,larvae!#REF!,"")</f>
        <v>#REF!</v>
      </c>
      <c r="M6" s="118" t="e">
        <f>IF(larvae!#REF!&gt;0,larvae!#REF!,"")</f>
        <v>#REF!</v>
      </c>
      <c r="N6" s="118" t="e">
        <f>IF(larvae!#REF!&gt;0,larvae!#REF!,"")</f>
        <v>#REF!</v>
      </c>
      <c r="O6" s="118" t="str">
        <f>IF(larvae!K14&gt;0,larvae!K14,"")</f>
        <v/>
      </c>
      <c r="P6" s="118" t="e">
        <f>IF(larvae!#REF!&gt;0,larvae!#REF!,"")</f>
        <v>#REF!</v>
      </c>
      <c r="Q6" s="118" t="e">
        <f>IF(larvae!#REF!&gt;0,larvae!#REF!,"")</f>
        <v>#REF!</v>
      </c>
      <c r="R6" s="118" t="str">
        <f>IF(larvae!K15&gt;0,larvae!K15,"")</f>
        <v/>
      </c>
      <c r="S6" s="118" t="str">
        <f>IF(larvae!K16&gt;0,larvae!K16,"")</f>
        <v/>
      </c>
      <c r="T6" s="118" t="e">
        <f>IF(larvae!#REF!&gt;0,larvae!#REF!,"")</f>
        <v>#REF!</v>
      </c>
      <c r="U6" s="118" t="e">
        <f>IF(larvae!#REF!&gt;0,larvae!#REF!,"")</f>
        <v>#REF!</v>
      </c>
      <c r="V6" s="118" t="str">
        <f>IF(larvae!K17&gt;0,larvae!K17,"")</f>
        <v/>
      </c>
      <c r="W6" s="118" t="e">
        <f>IF(larvae!#REF!&gt;0,larvae!#REF!,"")</f>
        <v>#REF!</v>
      </c>
      <c r="X6" s="118" t="e">
        <f>IF(larvae!#REF!&gt;0,larvae!#REF!,"")</f>
        <v>#REF!</v>
      </c>
      <c r="Y6" s="118" t="str">
        <f>IF(larvae!K18&gt;0,larvae!K18,"")</f>
        <v/>
      </c>
      <c r="Z6" s="118" t="str">
        <f>IF(larvae!K20&gt;0,larvae!K20,"")</f>
        <v/>
      </c>
      <c r="AA6" s="118" t="str">
        <f>IF(larvae!K22&gt;0,larvae!K22,"")</f>
        <v/>
      </c>
      <c r="AB6" s="118" t="str">
        <f>IF(larvae!K23&gt;0,larvae!K23,"")</f>
        <v/>
      </c>
      <c r="AC6" s="118" t="str">
        <f>IF(larvae!K26&gt;0,larvae!K26,"")</f>
        <v/>
      </c>
      <c r="AD6" s="118" t="str">
        <f>IF(larvae!K27&gt;0,larvae!K27,"")</f>
        <v/>
      </c>
      <c r="AE6" s="118" t="str">
        <f>IF(larvae!K30&gt;0,larvae!K30,"")</f>
        <v/>
      </c>
      <c r="AF6" s="118" t="str">
        <f>IF(larvae!K31&gt;0,larvae!K31,"")</f>
        <v/>
      </c>
      <c r="AG6" s="118" t="str">
        <f>IF(larvae!K34&gt;0,larvae!K34,"")</f>
        <v/>
      </c>
      <c r="AH6" s="118" t="str">
        <f>IF(larvae!K35&gt;0,larvae!K35,"")</f>
        <v/>
      </c>
    </row>
    <row r="7" spans="1:34" ht="14">
      <c r="A7" s="63" t="str">
        <f>'larvae_stats (μm)'!A$2</f>
        <v>Genus species</v>
      </c>
      <c r="B7" s="78" t="str">
        <f>'larvae_stats (μm)'!B$2</f>
        <v>Country.sample</v>
      </c>
      <c r="C7" s="101">
        <f>larvae!L1</f>
        <v>6</v>
      </c>
      <c r="D7" s="103" t="str">
        <f>IF(larvae!M3&gt;0,larvae!M3,"")</f>
        <v/>
      </c>
      <c r="E7" s="118" t="str">
        <f>IF(larvae!M6&gt;0,larvae!M6,"")</f>
        <v/>
      </c>
      <c r="F7" s="118" t="str">
        <f>IF(larvae!M7&gt;0,larvae!M7,"")</f>
        <v/>
      </c>
      <c r="G7" s="118" t="str">
        <f>IF(larvae!M8&gt;0,larvae!M8,"")</f>
        <v/>
      </c>
      <c r="H7" s="118" t="str">
        <f>IF(larvae!M9&gt;0,larvae!M9,"")</f>
        <v/>
      </c>
      <c r="I7" s="118" t="str">
        <f>IF(larvae!M10&gt;0,larvae!M10,"")</f>
        <v/>
      </c>
      <c r="J7" s="119" t="e">
        <f>IF(larvae!#REF!&gt;0,larvae!#REF!,"")</f>
        <v>#REF!</v>
      </c>
      <c r="K7" s="118" t="e">
        <f>IF(larvae!#REF!&gt;0,larvae!#REF!,"")</f>
        <v>#REF!</v>
      </c>
      <c r="L7" s="118" t="e">
        <f>IF(larvae!#REF!&gt;0,larvae!#REF!,"")</f>
        <v>#REF!</v>
      </c>
      <c r="M7" s="118" t="e">
        <f>IF(larvae!#REF!&gt;0,larvae!#REF!,"")</f>
        <v>#REF!</v>
      </c>
      <c r="N7" s="118" t="e">
        <f>IF(larvae!#REF!&gt;0,larvae!#REF!,"")</f>
        <v>#REF!</v>
      </c>
      <c r="O7" s="118" t="str">
        <f>IF(larvae!M14&gt;0,larvae!M14,"")</f>
        <v/>
      </c>
      <c r="P7" s="118" t="e">
        <f>IF(larvae!#REF!&gt;0,larvae!#REF!,"")</f>
        <v>#REF!</v>
      </c>
      <c r="Q7" s="118" t="e">
        <f>IF(larvae!#REF!&gt;0,larvae!#REF!,"")</f>
        <v>#REF!</v>
      </c>
      <c r="R7" s="118" t="str">
        <f>IF(larvae!M15&gt;0,larvae!M15,"")</f>
        <v/>
      </c>
      <c r="S7" s="118" t="str">
        <f>IF(larvae!M16&gt;0,larvae!M16,"")</f>
        <v/>
      </c>
      <c r="T7" s="118" t="e">
        <f>IF(larvae!#REF!&gt;0,larvae!#REF!,"")</f>
        <v>#REF!</v>
      </c>
      <c r="U7" s="118" t="e">
        <f>IF(larvae!#REF!&gt;0,larvae!#REF!,"")</f>
        <v>#REF!</v>
      </c>
      <c r="V7" s="118" t="str">
        <f>IF(larvae!M17&gt;0,larvae!M17,"")</f>
        <v/>
      </c>
      <c r="W7" s="118" t="e">
        <f>IF(larvae!#REF!&gt;0,larvae!#REF!,"")</f>
        <v>#REF!</v>
      </c>
      <c r="X7" s="118" t="e">
        <f>IF(larvae!#REF!&gt;0,larvae!#REF!,"")</f>
        <v>#REF!</v>
      </c>
      <c r="Y7" s="118" t="str">
        <f>IF(larvae!M18&gt;0,larvae!M18,"")</f>
        <v/>
      </c>
      <c r="Z7" s="118" t="str">
        <f>IF(larvae!M20&gt;0,larvae!M20,"")</f>
        <v/>
      </c>
      <c r="AA7" s="118" t="str">
        <f>IF(larvae!M22&gt;0,larvae!M22,"")</f>
        <v/>
      </c>
      <c r="AB7" s="118" t="str">
        <f>IF(larvae!M23&gt;0,larvae!M23,"")</f>
        <v/>
      </c>
      <c r="AC7" s="118" t="str">
        <f>IF(larvae!M26&gt;0,larvae!M26,"")</f>
        <v/>
      </c>
      <c r="AD7" s="118" t="str">
        <f>IF(larvae!M27&gt;0,larvae!M27,"")</f>
        <v/>
      </c>
      <c r="AE7" s="118" t="str">
        <f>IF(larvae!M30&gt;0,larvae!M30,"")</f>
        <v/>
      </c>
      <c r="AF7" s="118" t="str">
        <f>IF(larvae!M31&gt;0,larvae!M31,"")</f>
        <v/>
      </c>
      <c r="AG7" s="118" t="str">
        <f>IF(larvae!M34&gt;0,larvae!M34,"")</f>
        <v/>
      </c>
      <c r="AH7" s="118" t="str">
        <f>IF(larvae!M35&gt;0,larvae!M35,"")</f>
        <v/>
      </c>
    </row>
    <row r="8" spans="1:34" ht="14">
      <c r="A8" s="63" t="str">
        <f>'larvae_stats (μm)'!A$2</f>
        <v>Genus species</v>
      </c>
      <c r="B8" s="78" t="str">
        <f>'larvae_stats (μm)'!B$2</f>
        <v>Country.sample</v>
      </c>
      <c r="C8" s="101">
        <f>larvae!N1</f>
        <v>7</v>
      </c>
      <c r="D8" s="103" t="str">
        <f>IF(larvae!O3&gt;0,larvae!O3,"")</f>
        <v/>
      </c>
      <c r="E8" s="118" t="str">
        <f>IF(larvae!O6&gt;0,larvae!O6,"")</f>
        <v/>
      </c>
      <c r="F8" s="118" t="str">
        <f>IF(larvae!O7&gt;0,larvae!O7,"")</f>
        <v/>
      </c>
      <c r="G8" s="118" t="str">
        <f>IF(larvae!O8&gt;0,larvae!O8,"")</f>
        <v/>
      </c>
      <c r="H8" s="118" t="str">
        <f>IF(larvae!O9&gt;0,larvae!O9,"")</f>
        <v/>
      </c>
      <c r="I8" s="118" t="str">
        <f>IF(larvae!O10&gt;0,larvae!O10,"")</f>
        <v/>
      </c>
      <c r="J8" s="119" t="e">
        <f>IF(larvae!#REF!&gt;0,larvae!#REF!,"")</f>
        <v>#REF!</v>
      </c>
      <c r="K8" s="118" t="e">
        <f>IF(larvae!#REF!&gt;0,larvae!#REF!,"")</f>
        <v>#REF!</v>
      </c>
      <c r="L8" s="118" t="e">
        <f>IF(larvae!#REF!&gt;0,larvae!#REF!,"")</f>
        <v>#REF!</v>
      </c>
      <c r="M8" s="118" t="e">
        <f>IF(larvae!#REF!&gt;0,larvae!#REF!,"")</f>
        <v>#REF!</v>
      </c>
      <c r="N8" s="118" t="e">
        <f>IF(larvae!#REF!&gt;0,larvae!#REF!,"")</f>
        <v>#REF!</v>
      </c>
      <c r="O8" s="118" t="str">
        <f>IF(larvae!O14&gt;0,larvae!O14,"")</f>
        <v/>
      </c>
      <c r="P8" s="118" t="e">
        <f>IF(larvae!#REF!&gt;0,larvae!#REF!,"")</f>
        <v>#REF!</v>
      </c>
      <c r="Q8" s="118" t="e">
        <f>IF(larvae!#REF!&gt;0,larvae!#REF!,"")</f>
        <v>#REF!</v>
      </c>
      <c r="R8" s="118" t="str">
        <f>IF(larvae!O15&gt;0,larvae!O15,"")</f>
        <v/>
      </c>
      <c r="S8" s="118" t="str">
        <f>IF(larvae!O16&gt;0,larvae!O16,"")</f>
        <v/>
      </c>
      <c r="T8" s="118" t="e">
        <f>IF(larvae!#REF!&gt;0,larvae!#REF!,"")</f>
        <v>#REF!</v>
      </c>
      <c r="U8" s="118" t="e">
        <f>IF(larvae!#REF!&gt;0,larvae!#REF!,"")</f>
        <v>#REF!</v>
      </c>
      <c r="V8" s="118" t="str">
        <f>IF(larvae!O17&gt;0,larvae!O17,"")</f>
        <v/>
      </c>
      <c r="W8" s="118" t="e">
        <f>IF(larvae!#REF!&gt;0,larvae!#REF!,"")</f>
        <v>#REF!</v>
      </c>
      <c r="X8" s="118" t="e">
        <f>IF(larvae!#REF!&gt;0,larvae!#REF!,"")</f>
        <v>#REF!</v>
      </c>
      <c r="Y8" s="118" t="str">
        <f>IF(larvae!O18&gt;0,larvae!O18,"")</f>
        <v/>
      </c>
      <c r="Z8" s="118" t="str">
        <f>IF(larvae!O20&gt;0,larvae!O20,"")</f>
        <v/>
      </c>
      <c r="AA8" s="118" t="str">
        <f>IF(larvae!O22&gt;0,larvae!O22,"")</f>
        <v/>
      </c>
      <c r="AB8" s="118" t="str">
        <f>IF(larvae!O23&gt;0,larvae!O23,"")</f>
        <v/>
      </c>
      <c r="AC8" s="118" t="str">
        <f>IF(larvae!O26&gt;0,larvae!O26,"")</f>
        <v/>
      </c>
      <c r="AD8" s="118" t="str">
        <f>IF(larvae!O27&gt;0,larvae!O27,"")</f>
        <v/>
      </c>
      <c r="AE8" s="118" t="str">
        <f>IF(larvae!O30&gt;0,larvae!O30,"")</f>
        <v/>
      </c>
      <c r="AF8" s="118" t="str">
        <f>IF(larvae!O31&gt;0,larvae!O31,"")</f>
        <v/>
      </c>
      <c r="AG8" s="118" t="str">
        <f>IF(larvae!O34&gt;0,larvae!O34,"")</f>
        <v/>
      </c>
      <c r="AH8" s="118" t="str">
        <f>IF(larvae!O35&gt;0,larvae!O35,"")</f>
        <v/>
      </c>
    </row>
    <row r="9" spans="1:34" ht="14">
      <c r="A9" s="63" t="str">
        <f>'larvae_stats (μm)'!A$2</f>
        <v>Genus species</v>
      </c>
      <c r="B9" s="78" t="str">
        <f>'larvae_stats (μm)'!B$2</f>
        <v>Country.sample</v>
      </c>
      <c r="C9" s="101">
        <f>larvae!P1</f>
        <v>8</v>
      </c>
      <c r="D9" s="103" t="str">
        <f>IF(larvae!Q3&gt;0,larvae!Q3,"")</f>
        <v/>
      </c>
      <c r="E9" s="118" t="str">
        <f>IF(larvae!Q6&gt;0,larvae!Q6,"")</f>
        <v/>
      </c>
      <c r="F9" s="118" t="str">
        <f>IF(larvae!Q7&gt;0,larvae!Q7,"")</f>
        <v/>
      </c>
      <c r="G9" s="118" t="str">
        <f>IF(larvae!Q8&gt;0,larvae!Q8,"")</f>
        <v/>
      </c>
      <c r="H9" s="118" t="str">
        <f>IF(larvae!Q9&gt;0,larvae!Q9,"")</f>
        <v/>
      </c>
      <c r="I9" s="118" t="str">
        <f>IF(larvae!Q10&gt;0,larvae!Q10,"")</f>
        <v/>
      </c>
      <c r="J9" s="119" t="e">
        <f>IF(larvae!#REF!&gt;0,larvae!#REF!,"")</f>
        <v>#REF!</v>
      </c>
      <c r="K9" s="118" t="e">
        <f>IF(larvae!#REF!&gt;0,larvae!#REF!,"")</f>
        <v>#REF!</v>
      </c>
      <c r="L9" s="118" t="e">
        <f>IF(larvae!#REF!&gt;0,larvae!#REF!,"")</f>
        <v>#REF!</v>
      </c>
      <c r="M9" s="118" t="e">
        <f>IF(larvae!#REF!&gt;0,larvae!#REF!,"")</f>
        <v>#REF!</v>
      </c>
      <c r="N9" s="118" t="e">
        <f>IF(larvae!#REF!&gt;0,larvae!#REF!,"")</f>
        <v>#REF!</v>
      </c>
      <c r="O9" s="118" t="str">
        <f>IF(larvae!Q14&gt;0,larvae!Q14,"")</f>
        <v/>
      </c>
      <c r="P9" s="118" t="e">
        <f>IF(larvae!#REF!&gt;0,larvae!#REF!,"")</f>
        <v>#REF!</v>
      </c>
      <c r="Q9" s="118" t="e">
        <f>IF(larvae!#REF!&gt;0,larvae!#REF!,"")</f>
        <v>#REF!</v>
      </c>
      <c r="R9" s="118" t="str">
        <f>IF(larvae!Q15&gt;0,larvae!Q15,"")</f>
        <v/>
      </c>
      <c r="S9" s="118" t="str">
        <f>IF(larvae!Q16&gt;0,larvae!Q16,"")</f>
        <v/>
      </c>
      <c r="T9" s="118" t="e">
        <f>IF(larvae!#REF!&gt;0,larvae!#REF!,"")</f>
        <v>#REF!</v>
      </c>
      <c r="U9" s="118" t="e">
        <f>IF(larvae!#REF!&gt;0,larvae!#REF!,"")</f>
        <v>#REF!</v>
      </c>
      <c r="V9" s="118" t="str">
        <f>IF(larvae!Q17&gt;0,larvae!Q17,"")</f>
        <v/>
      </c>
      <c r="W9" s="118" t="e">
        <f>IF(larvae!#REF!&gt;0,larvae!#REF!,"")</f>
        <v>#REF!</v>
      </c>
      <c r="X9" s="118" t="e">
        <f>IF(larvae!#REF!&gt;0,larvae!#REF!,"")</f>
        <v>#REF!</v>
      </c>
      <c r="Y9" s="118" t="str">
        <f>IF(larvae!Q18&gt;0,larvae!Q18,"")</f>
        <v/>
      </c>
      <c r="Z9" s="118" t="str">
        <f>IF(larvae!Q20&gt;0,larvae!Q20,"")</f>
        <v/>
      </c>
      <c r="AA9" s="118" t="str">
        <f>IF(larvae!Q22&gt;0,larvae!Q22,"")</f>
        <v/>
      </c>
      <c r="AB9" s="118" t="str">
        <f>IF(larvae!Q23&gt;0,larvae!Q23,"")</f>
        <v/>
      </c>
      <c r="AC9" s="118" t="str">
        <f>IF(larvae!Q26&gt;0,larvae!Q26,"")</f>
        <v/>
      </c>
      <c r="AD9" s="118" t="str">
        <f>IF(larvae!Q27&gt;0,larvae!Q27,"")</f>
        <v/>
      </c>
      <c r="AE9" s="118" t="str">
        <f>IF(larvae!Q30&gt;0,larvae!Q30,"")</f>
        <v/>
      </c>
      <c r="AF9" s="118" t="str">
        <f>IF(larvae!Q31&gt;0,larvae!Q31,"")</f>
        <v/>
      </c>
      <c r="AG9" s="118" t="str">
        <f>IF(larvae!Q34&gt;0,larvae!Q34,"")</f>
        <v/>
      </c>
      <c r="AH9" s="118" t="str">
        <f>IF(larvae!Q35&gt;0,larvae!Q35,"")</f>
        <v/>
      </c>
    </row>
    <row r="10" spans="1:34" ht="14">
      <c r="A10" s="63" t="str">
        <f>'larvae_stats (μm)'!A$2</f>
        <v>Genus species</v>
      </c>
      <c r="B10" s="78" t="str">
        <f>'larvae_stats (μm)'!B$2</f>
        <v>Country.sample</v>
      </c>
      <c r="C10" s="101">
        <f>larvae!R1</f>
        <v>9</v>
      </c>
      <c r="D10" s="103" t="str">
        <f>IF(larvae!S3&gt;0,larvae!S3,"")</f>
        <v/>
      </c>
      <c r="E10" s="118" t="str">
        <f>IF(larvae!S6&gt;0,larvae!S6,"")</f>
        <v/>
      </c>
      <c r="F10" s="118" t="str">
        <f>IF(larvae!S7&gt;0,larvae!S7,"")</f>
        <v/>
      </c>
      <c r="G10" s="118" t="str">
        <f>IF(larvae!S8&gt;0,larvae!S8,"")</f>
        <v/>
      </c>
      <c r="H10" s="118" t="str">
        <f>IF(larvae!S9&gt;0,larvae!S9,"")</f>
        <v/>
      </c>
      <c r="I10" s="118" t="str">
        <f>IF(larvae!S10&gt;0,larvae!S10,"")</f>
        <v/>
      </c>
      <c r="J10" s="119" t="e">
        <f>IF(larvae!#REF!&gt;0,larvae!#REF!,"")</f>
        <v>#REF!</v>
      </c>
      <c r="K10" s="118" t="e">
        <f>IF(larvae!#REF!&gt;0,larvae!#REF!,"")</f>
        <v>#REF!</v>
      </c>
      <c r="L10" s="118" t="e">
        <f>IF(larvae!#REF!&gt;0,larvae!#REF!,"")</f>
        <v>#REF!</v>
      </c>
      <c r="M10" s="118" t="e">
        <f>IF(larvae!#REF!&gt;0,larvae!#REF!,"")</f>
        <v>#REF!</v>
      </c>
      <c r="N10" s="118" t="e">
        <f>IF(larvae!#REF!&gt;0,larvae!#REF!,"")</f>
        <v>#REF!</v>
      </c>
      <c r="O10" s="118" t="str">
        <f>IF(larvae!S14&gt;0,larvae!S14,"")</f>
        <v/>
      </c>
      <c r="P10" s="118" t="e">
        <f>IF(larvae!#REF!&gt;0,larvae!#REF!,"")</f>
        <v>#REF!</v>
      </c>
      <c r="Q10" s="118" t="e">
        <f>IF(larvae!#REF!&gt;0,larvae!#REF!,"")</f>
        <v>#REF!</v>
      </c>
      <c r="R10" s="118" t="str">
        <f>IF(larvae!S15&gt;0,larvae!S15,"")</f>
        <v/>
      </c>
      <c r="S10" s="118" t="str">
        <f>IF(larvae!S16&gt;0,larvae!S16,"")</f>
        <v/>
      </c>
      <c r="T10" s="118" t="e">
        <f>IF(larvae!#REF!&gt;0,larvae!#REF!,"")</f>
        <v>#REF!</v>
      </c>
      <c r="U10" s="118" t="e">
        <f>IF(larvae!#REF!&gt;0,larvae!#REF!,"")</f>
        <v>#REF!</v>
      </c>
      <c r="V10" s="118" t="str">
        <f>IF(larvae!S17&gt;0,larvae!S17,"")</f>
        <v/>
      </c>
      <c r="W10" s="118" t="e">
        <f>IF(larvae!#REF!&gt;0,larvae!#REF!,"")</f>
        <v>#REF!</v>
      </c>
      <c r="X10" s="118" t="e">
        <f>IF(larvae!#REF!&gt;0,larvae!#REF!,"")</f>
        <v>#REF!</v>
      </c>
      <c r="Y10" s="118" t="str">
        <f>IF(larvae!S18&gt;0,larvae!S18,"")</f>
        <v/>
      </c>
      <c r="Z10" s="118" t="str">
        <f>IF(larvae!S20&gt;0,larvae!S20,"")</f>
        <v/>
      </c>
      <c r="AA10" s="118" t="str">
        <f>IF(larvae!S22&gt;0,larvae!S22,"")</f>
        <v/>
      </c>
      <c r="AB10" s="118" t="str">
        <f>IF(larvae!S23&gt;0,larvae!S23,"")</f>
        <v/>
      </c>
      <c r="AC10" s="118" t="str">
        <f>IF(larvae!S26&gt;0,larvae!S26,"")</f>
        <v/>
      </c>
      <c r="AD10" s="118" t="str">
        <f>IF(larvae!S27&gt;0,larvae!S27,"")</f>
        <v/>
      </c>
      <c r="AE10" s="118" t="str">
        <f>IF(larvae!S30&gt;0,larvae!S30,"")</f>
        <v/>
      </c>
      <c r="AF10" s="118" t="str">
        <f>IF(larvae!S31&gt;0,larvae!S31,"")</f>
        <v/>
      </c>
      <c r="AG10" s="118" t="str">
        <f>IF(larvae!S34&gt;0,larvae!S34,"")</f>
        <v/>
      </c>
      <c r="AH10" s="118" t="str">
        <f>IF(larvae!S35&gt;0,larvae!S35,"")</f>
        <v/>
      </c>
    </row>
    <row r="11" spans="1:34" ht="14">
      <c r="A11" s="63" t="str">
        <f>'larvae_stats (μm)'!A$2</f>
        <v>Genus species</v>
      </c>
      <c r="B11" s="78" t="str">
        <f>'larvae_stats (μm)'!B$2</f>
        <v>Country.sample</v>
      </c>
      <c r="C11" s="101">
        <f>larvae!T1</f>
        <v>10</v>
      </c>
      <c r="D11" s="103" t="str">
        <f>IF(larvae!U3&gt;0,larvae!U3,"")</f>
        <v/>
      </c>
      <c r="E11" s="118" t="str">
        <f>IF(larvae!U6&gt;0,larvae!U6,"")</f>
        <v/>
      </c>
      <c r="F11" s="118" t="str">
        <f>IF(larvae!U7&gt;0,larvae!U7,"")</f>
        <v/>
      </c>
      <c r="G11" s="118" t="str">
        <f>IF(larvae!U8&gt;0,larvae!U8,"")</f>
        <v/>
      </c>
      <c r="H11" s="118" t="str">
        <f>IF(larvae!U9&gt;0,larvae!U9,"")</f>
        <v/>
      </c>
      <c r="I11" s="118" t="str">
        <f>IF(larvae!U10&gt;0,larvae!U10,"")</f>
        <v/>
      </c>
      <c r="J11" s="119" t="e">
        <f>IF(larvae!#REF!&gt;0,larvae!#REF!,"")</f>
        <v>#REF!</v>
      </c>
      <c r="K11" s="118" t="e">
        <f>IF(larvae!#REF!&gt;0,larvae!#REF!,"")</f>
        <v>#REF!</v>
      </c>
      <c r="L11" s="118" t="e">
        <f>IF(larvae!#REF!&gt;0,larvae!#REF!,"")</f>
        <v>#REF!</v>
      </c>
      <c r="M11" s="118" t="e">
        <f>IF(larvae!#REF!&gt;0,larvae!#REF!,"")</f>
        <v>#REF!</v>
      </c>
      <c r="N11" s="118" t="e">
        <f>IF(larvae!#REF!&gt;0,larvae!#REF!,"")</f>
        <v>#REF!</v>
      </c>
      <c r="O11" s="118" t="str">
        <f>IF(larvae!U14&gt;0,larvae!U14,"")</f>
        <v/>
      </c>
      <c r="P11" s="118" t="e">
        <f>IF(larvae!#REF!&gt;0,larvae!#REF!,"")</f>
        <v>#REF!</v>
      </c>
      <c r="Q11" s="118" t="e">
        <f>IF(larvae!#REF!&gt;0,larvae!#REF!,"")</f>
        <v>#REF!</v>
      </c>
      <c r="R11" s="118" t="str">
        <f>IF(larvae!U15&gt;0,larvae!U15,"")</f>
        <v/>
      </c>
      <c r="S11" s="118" t="str">
        <f>IF(larvae!U16&gt;0,larvae!U16,"")</f>
        <v/>
      </c>
      <c r="T11" s="118" t="e">
        <f>IF(larvae!#REF!&gt;0,larvae!#REF!,"")</f>
        <v>#REF!</v>
      </c>
      <c r="U11" s="118" t="e">
        <f>IF(larvae!#REF!&gt;0,larvae!#REF!,"")</f>
        <v>#REF!</v>
      </c>
      <c r="V11" s="118" t="str">
        <f>IF(larvae!U17&gt;0,larvae!U17,"")</f>
        <v/>
      </c>
      <c r="W11" s="118" t="e">
        <f>IF(larvae!#REF!&gt;0,larvae!#REF!,"")</f>
        <v>#REF!</v>
      </c>
      <c r="X11" s="118" t="e">
        <f>IF(larvae!#REF!&gt;0,larvae!#REF!,"")</f>
        <v>#REF!</v>
      </c>
      <c r="Y11" s="118" t="str">
        <f>IF(larvae!U18&gt;0,larvae!U18,"")</f>
        <v/>
      </c>
      <c r="Z11" s="118" t="str">
        <f>IF(larvae!U20&gt;0,larvae!U20,"")</f>
        <v/>
      </c>
      <c r="AA11" s="118" t="str">
        <f>IF(larvae!U22&gt;0,larvae!U22,"")</f>
        <v/>
      </c>
      <c r="AB11" s="118" t="str">
        <f>IF(larvae!U23&gt;0,larvae!U23,"")</f>
        <v/>
      </c>
      <c r="AC11" s="118" t="str">
        <f>IF(larvae!U26&gt;0,larvae!U26,"")</f>
        <v/>
      </c>
      <c r="AD11" s="118" t="str">
        <f>IF(larvae!U27&gt;0,larvae!U27,"")</f>
        <v/>
      </c>
      <c r="AE11" s="118" t="str">
        <f>IF(larvae!U30&gt;0,larvae!U30,"")</f>
        <v/>
      </c>
      <c r="AF11" s="118" t="str">
        <f>IF(larvae!U31&gt;0,larvae!U31,"")</f>
        <v/>
      </c>
      <c r="AG11" s="118" t="str">
        <f>IF(larvae!U34&gt;0,larvae!U34,"")</f>
        <v/>
      </c>
      <c r="AH11" s="118" t="str">
        <f>IF(larvae!U35&gt;0,larvae!U35,"")</f>
        <v/>
      </c>
    </row>
    <row r="12" spans="1:34" ht="14">
      <c r="A12" s="63" t="str">
        <f>'larvae_stats (μm)'!A$2</f>
        <v>Genus species</v>
      </c>
      <c r="B12" s="78" t="str">
        <f>'larvae_stats (μm)'!B$2</f>
        <v>Country.sample</v>
      </c>
      <c r="C12" s="101">
        <f>larvae!V1</f>
        <v>11</v>
      </c>
      <c r="D12" s="103" t="str">
        <f>IF(larvae!W3&gt;0,larvae!W3,"")</f>
        <v/>
      </c>
      <c r="E12" s="118" t="str">
        <f>IF(larvae!W6&gt;0,larvae!W6,"")</f>
        <v/>
      </c>
      <c r="F12" s="118" t="str">
        <f>IF(larvae!W7&gt;0,larvae!W7,"")</f>
        <v/>
      </c>
      <c r="G12" s="118" t="str">
        <f>IF(larvae!W8&gt;0,larvae!W8,"")</f>
        <v/>
      </c>
      <c r="H12" s="118" t="str">
        <f>IF(larvae!W9&gt;0,larvae!W9,"")</f>
        <v/>
      </c>
      <c r="I12" s="118" t="str">
        <f>IF(larvae!W10&gt;0,larvae!W10,"")</f>
        <v/>
      </c>
      <c r="J12" s="119" t="e">
        <f>IF(larvae!#REF!&gt;0,larvae!#REF!,"")</f>
        <v>#REF!</v>
      </c>
      <c r="K12" s="118" t="e">
        <f>IF(larvae!#REF!&gt;0,larvae!#REF!,"")</f>
        <v>#REF!</v>
      </c>
      <c r="L12" s="118" t="e">
        <f>IF(larvae!#REF!&gt;0,larvae!#REF!,"")</f>
        <v>#REF!</v>
      </c>
      <c r="M12" s="118" t="e">
        <f>IF(larvae!#REF!&gt;0,larvae!#REF!,"")</f>
        <v>#REF!</v>
      </c>
      <c r="N12" s="118" t="e">
        <f>IF(larvae!#REF!&gt;0,larvae!#REF!,"")</f>
        <v>#REF!</v>
      </c>
      <c r="O12" s="118" t="str">
        <f>IF(larvae!W14&gt;0,larvae!W14,"")</f>
        <v/>
      </c>
      <c r="P12" s="118" t="e">
        <f>IF(larvae!#REF!&gt;0,larvae!#REF!,"")</f>
        <v>#REF!</v>
      </c>
      <c r="Q12" s="118" t="e">
        <f>IF(larvae!#REF!&gt;0,larvae!#REF!,"")</f>
        <v>#REF!</v>
      </c>
      <c r="R12" s="118" t="str">
        <f>IF(larvae!W15&gt;0,larvae!W15,"")</f>
        <v/>
      </c>
      <c r="S12" s="118" t="str">
        <f>IF(larvae!W16&gt;0,larvae!W16,"")</f>
        <v/>
      </c>
      <c r="T12" s="118" t="e">
        <f>IF(larvae!#REF!&gt;0,larvae!#REF!,"")</f>
        <v>#REF!</v>
      </c>
      <c r="U12" s="118" t="e">
        <f>IF(larvae!#REF!&gt;0,larvae!#REF!,"")</f>
        <v>#REF!</v>
      </c>
      <c r="V12" s="118" t="str">
        <f>IF(larvae!W17&gt;0,larvae!W17,"")</f>
        <v/>
      </c>
      <c r="W12" s="118" t="e">
        <f>IF(larvae!#REF!&gt;0,larvae!#REF!,"")</f>
        <v>#REF!</v>
      </c>
      <c r="X12" s="118" t="e">
        <f>IF(larvae!#REF!&gt;0,larvae!#REF!,"")</f>
        <v>#REF!</v>
      </c>
      <c r="Y12" s="118" t="str">
        <f>IF(larvae!W18&gt;0,larvae!W18,"")</f>
        <v/>
      </c>
      <c r="Z12" s="118" t="str">
        <f>IF(larvae!W20&gt;0,larvae!W20,"")</f>
        <v/>
      </c>
      <c r="AA12" s="118" t="str">
        <f>IF(larvae!W22&gt;0,larvae!W22,"")</f>
        <v/>
      </c>
      <c r="AB12" s="118" t="str">
        <f>IF(larvae!W23&gt;0,larvae!W23,"")</f>
        <v/>
      </c>
      <c r="AC12" s="118" t="str">
        <f>IF(larvae!W26&gt;0,larvae!W26,"")</f>
        <v/>
      </c>
      <c r="AD12" s="118" t="str">
        <f>IF(larvae!W27&gt;0,larvae!W27,"")</f>
        <v/>
      </c>
      <c r="AE12" s="118" t="str">
        <f>IF(larvae!W30&gt;0,larvae!W30,"")</f>
        <v/>
      </c>
      <c r="AF12" s="118" t="str">
        <f>IF(larvae!W31&gt;0,larvae!W31,"")</f>
        <v/>
      </c>
      <c r="AG12" s="118" t="str">
        <f>IF(larvae!W34&gt;0,larvae!W34,"")</f>
        <v/>
      </c>
      <c r="AH12" s="118" t="str">
        <f>IF(larvae!W35&gt;0,larvae!W35,"")</f>
        <v/>
      </c>
    </row>
    <row r="13" spans="1:34" ht="14">
      <c r="A13" s="63" t="str">
        <f>'larvae_stats (μm)'!A$2</f>
        <v>Genus species</v>
      </c>
      <c r="B13" s="78" t="str">
        <f>'larvae_stats (μm)'!B$2</f>
        <v>Country.sample</v>
      </c>
      <c r="C13" s="101">
        <f>larvae!X1</f>
        <v>12</v>
      </c>
      <c r="D13" s="103" t="str">
        <f>IF(larvae!Y3&gt;0,larvae!Y3,"")</f>
        <v/>
      </c>
      <c r="E13" s="118" t="str">
        <f>IF(larvae!Y6&gt;0,larvae!Y6,"")</f>
        <v/>
      </c>
      <c r="F13" s="118" t="str">
        <f>IF(larvae!Y7&gt;0,larvae!Y7,"")</f>
        <v/>
      </c>
      <c r="G13" s="118" t="str">
        <f>IF(larvae!Y8&gt;0,larvae!Y8,"")</f>
        <v/>
      </c>
      <c r="H13" s="118" t="str">
        <f>IF(larvae!Y9&gt;0,larvae!Y9,"")</f>
        <v/>
      </c>
      <c r="I13" s="118" t="str">
        <f>IF(larvae!Y10&gt;0,larvae!Y10,"")</f>
        <v/>
      </c>
      <c r="J13" s="119" t="e">
        <f>IF(larvae!#REF!&gt;0,larvae!#REF!,"")</f>
        <v>#REF!</v>
      </c>
      <c r="K13" s="118" t="e">
        <f>IF(larvae!#REF!&gt;0,larvae!#REF!,"")</f>
        <v>#REF!</v>
      </c>
      <c r="L13" s="118" t="e">
        <f>IF(larvae!#REF!&gt;0,larvae!#REF!,"")</f>
        <v>#REF!</v>
      </c>
      <c r="M13" s="118" t="e">
        <f>IF(larvae!#REF!&gt;0,larvae!#REF!,"")</f>
        <v>#REF!</v>
      </c>
      <c r="N13" s="118" t="e">
        <f>IF(larvae!#REF!&gt;0,larvae!#REF!,"")</f>
        <v>#REF!</v>
      </c>
      <c r="O13" s="118" t="str">
        <f>IF(larvae!Y14&gt;0,larvae!Y14,"")</f>
        <v/>
      </c>
      <c r="P13" s="118" t="e">
        <f>IF(larvae!#REF!&gt;0,larvae!#REF!,"")</f>
        <v>#REF!</v>
      </c>
      <c r="Q13" s="118" t="e">
        <f>IF(larvae!#REF!&gt;0,larvae!#REF!,"")</f>
        <v>#REF!</v>
      </c>
      <c r="R13" s="118" t="str">
        <f>IF(larvae!Y15&gt;0,larvae!Y15,"")</f>
        <v/>
      </c>
      <c r="S13" s="118" t="str">
        <f>IF(larvae!Y16&gt;0,larvae!Y16,"")</f>
        <v/>
      </c>
      <c r="T13" s="118" t="e">
        <f>IF(larvae!#REF!&gt;0,larvae!#REF!,"")</f>
        <v>#REF!</v>
      </c>
      <c r="U13" s="118" t="e">
        <f>IF(larvae!#REF!&gt;0,larvae!#REF!,"")</f>
        <v>#REF!</v>
      </c>
      <c r="V13" s="118" t="str">
        <f>IF(larvae!Y17&gt;0,larvae!Y17,"")</f>
        <v/>
      </c>
      <c r="W13" s="118" t="e">
        <f>IF(larvae!#REF!&gt;0,larvae!#REF!,"")</f>
        <v>#REF!</v>
      </c>
      <c r="X13" s="118" t="e">
        <f>IF(larvae!#REF!&gt;0,larvae!#REF!,"")</f>
        <v>#REF!</v>
      </c>
      <c r="Y13" s="118" t="str">
        <f>IF(larvae!Y18&gt;0,larvae!Y18,"")</f>
        <v/>
      </c>
      <c r="Z13" s="118" t="str">
        <f>IF(larvae!Y20&gt;0,larvae!Y20,"")</f>
        <v/>
      </c>
      <c r="AA13" s="118" t="str">
        <f>IF(larvae!Y22&gt;0,larvae!Y22,"")</f>
        <v/>
      </c>
      <c r="AB13" s="118" t="str">
        <f>IF(larvae!Y23&gt;0,larvae!Y23,"")</f>
        <v/>
      </c>
      <c r="AC13" s="118" t="str">
        <f>IF(larvae!Y26&gt;0,larvae!Y26,"")</f>
        <v/>
      </c>
      <c r="AD13" s="118" t="str">
        <f>IF(larvae!Y27&gt;0,larvae!Y27,"")</f>
        <v/>
      </c>
      <c r="AE13" s="118" t="str">
        <f>IF(larvae!Y30&gt;0,larvae!Y30,"")</f>
        <v/>
      </c>
      <c r="AF13" s="118" t="str">
        <f>IF(larvae!Y31&gt;0,larvae!Y31,"")</f>
        <v/>
      </c>
      <c r="AG13" s="118" t="str">
        <f>IF(larvae!Y34&gt;0,larvae!Y34,"")</f>
        <v/>
      </c>
      <c r="AH13" s="118" t="str">
        <f>IF(larvae!Y35&gt;0,larvae!Y35,"")</f>
        <v/>
      </c>
    </row>
    <row r="14" spans="1:34" ht="14">
      <c r="A14" s="63" t="str">
        <f>'larvae_stats (μm)'!A$2</f>
        <v>Genus species</v>
      </c>
      <c r="B14" s="78" t="str">
        <f>'larvae_stats (μm)'!B$2</f>
        <v>Country.sample</v>
      </c>
      <c r="C14" s="101">
        <f>larvae!Z1</f>
        <v>13</v>
      </c>
      <c r="D14" s="103" t="str">
        <f>IF(larvae!AA3&gt;0,larvae!AA3,"")</f>
        <v/>
      </c>
      <c r="E14" s="118" t="str">
        <f>IF(larvae!AA6&gt;0,larvae!AA6,"")</f>
        <v/>
      </c>
      <c r="F14" s="118" t="str">
        <f>IF(larvae!AA7&gt;0,larvae!AA7,"")</f>
        <v/>
      </c>
      <c r="G14" s="118" t="str">
        <f>IF(larvae!AA8&gt;0,larvae!AA8,"")</f>
        <v/>
      </c>
      <c r="H14" s="118" t="str">
        <f>IF(larvae!AA9&gt;0,larvae!AA9,"")</f>
        <v/>
      </c>
      <c r="I14" s="118" t="str">
        <f>IF(larvae!AA10&gt;0,larvae!AA10,"")</f>
        <v/>
      </c>
      <c r="J14" s="119" t="e">
        <f>IF(larvae!#REF!&gt;0,larvae!#REF!,"")</f>
        <v>#REF!</v>
      </c>
      <c r="K14" s="118" t="e">
        <f>IF(larvae!#REF!&gt;0,larvae!#REF!,"")</f>
        <v>#REF!</v>
      </c>
      <c r="L14" s="118" t="e">
        <f>IF(larvae!#REF!&gt;0,larvae!#REF!,"")</f>
        <v>#REF!</v>
      </c>
      <c r="M14" s="118" t="e">
        <f>IF(larvae!#REF!&gt;0,larvae!#REF!,"")</f>
        <v>#REF!</v>
      </c>
      <c r="N14" s="118" t="e">
        <f>IF(larvae!#REF!&gt;0,larvae!#REF!,"")</f>
        <v>#REF!</v>
      </c>
      <c r="O14" s="118" t="str">
        <f>IF(larvae!AA14&gt;0,larvae!AA14,"")</f>
        <v/>
      </c>
      <c r="P14" s="118" t="e">
        <f>IF(larvae!#REF!&gt;0,larvae!#REF!,"")</f>
        <v>#REF!</v>
      </c>
      <c r="Q14" s="118" t="e">
        <f>IF(larvae!#REF!&gt;0,larvae!#REF!,"")</f>
        <v>#REF!</v>
      </c>
      <c r="R14" s="118" t="str">
        <f>IF(larvae!AA15&gt;0,larvae!AA15,"")</f>
        <v/>
      </c>
      <c r="S14" s="118" t="str">
        <f>IF(larvae!AA16&gt;0,larvae!AA16,"")</f>
        <v/>
      </c>
      <c r="T14" s="118" t="e">
        <f>IF(larvae!#REF!&gt;0,larvae!#REF!,"")</f>
        <v>#REF!</v>
      </c>
      <c r="U14" s="118" t="e">
        <f>IF(larvae!#REF!&gt;0,larvae!#REF!,"")</f>
        <v>#REF!</v>
      </c>
      <c r="V14" s="118" t="str">
        <f>IF(larvae!AA17&gt;0,larvae!AA17,"")</f>
        <v/>
      </c>
      <c r="W14" s="118" t="e">
        <f>IF(larvae!#REF!&gt;0,larvae!#REF!,"")</f>
        <v>#REF!</v>
      </c>
      <c r="X14" s="118" t="e">
        <f>IF(larvae!#REF!&gt;0,larvae!#REF!,"")</f>
        <v>#REF!</v>
      </c>
      <c r="Y14" s="118" t="str">
        <f>IF(larvae!AA18&gt;0,larvae!AA18,"")</f>
        <v/>
      </c>
      <c r="Z14" s="118" t="str">
        <f>IF(larvae!AA20&gt;0,larvae!AA20,"")</f>
        <v/>
      </c>
      <c r="AA14" s="118" t="str">
        <f>IF(larvae!AA22&gt;0,larvae!AA22,"")</f>
        <v/>
      </c>
      <c r="AB14" s="118" t="str">
        <f>IF(larvae!AA23&gt;0,larvae!AA23,"")</f>
        <v/>
      </c>
      <c r="AC14" s="118" t="str">
        <f>IF(larvae!AA26&gt;0,larvae!AA26,"")</f>
        <v/>
      </c>
      <c r="AD14" s="118" t="str">
        <f>IF(larvae!AA27&gt;0,larvae!AA27,"")</f>
        <v/>
      </c>
      <c r="AE14" s="118" t="str">
        <f>IF(larvae!AA30&gt;0,larvae!AA30,"")</f>
        <v/>
      </c>
      <c r="AF14" s="118" t="str">
        <f>IF(larvae!AA31&gt;0,larvae!AA31,"")</f>
        <v/>
      </c>
      <c r="AG14" s="118" t="str">
        <f>IF(larvae!AA34&gt;0,larvae!AA34,"")</f>
        <v/>
      </c>
      <c r="AH14" s="118" t="str">
        <f>IF(larvae!AA35&gt;0,larvae!AA35,"")</f>
        <v/>
      </c>
    </row>
    <row r="15" spans="1:34" ht="14">
      <c r="A15" s="63" t="str">
        <f>'larvae_stats (μm)'!A$2</f>
        <v>Genus species</v>
      </c>
      <c r="B15" s="78" t="str">
        <f>'larvae_stats (μm)'!B$2</f>
        <v>Country.sample</v>
      </c>
      <c r="C15" s="101">
        <f>larvae!AB1</f>
        <v>14</v>
      </c>
      <c r="D15" s="103" t="str">
        <f>IF(larvae!AC3&gt;0,larvae!AC3,"")</f>
        <v/>
      </c>
      <c r="E15" s="118" t="str">
        <f>IF(larvae!AC6&gt;0,larvae!AC6,"")</f>
        <v/>
      </c>
      <c r="F15" s="118" t="str">
        <f>IF(larvae!AC7&gt;0,larvae!AC7,"")</f>
        <v/>
      </c>
      <c r="G15" s="118" t="str">
        <f>IF(larvae!AC8&gt;0,larvae!AC8,"")</f>
        <v/>
      </c>
      <c r="H15" s="118" t="str">
        <f>IF(larvae!AC9&gt;0,larvae!AC9,"")</f>
        <v/>
      </c>
      <c r="I15" s="118" t="str">
        <f>IF(larvae!AC10&gt;0,larvae!AC10,"")</f>
        <v/>
      </c>
      <c r="J15" s="119" t="e">
        <f>IF(larvae!#REF!&gt;0,larvae!#REF!,"")</f>
        <v>#REF!</v>
      </c>
      <c r="K15" s="118" t="e">
        <f>IF(larvae!#REF!&gt;0,larvae!#REF!,"")</f>
        <v>#REF!</v>
      </c>
      <c r="L15" s="118" t="e">
        <f>IF(larvae!#REF!&gt;0,larvae!#REF!,"")</f>
        <v>#REF!</v>
      </c>
      <c r="M15" s="118" t="e">
        <f>IF(larvae!#REF!&gt;0,larvae!#REF!,"")</f>
        <v>#REF!</v>
      </c>
      <c r="N15" s="118" t="e">
        <f>IF(larvae!#REF!&gt;0,larvae!#REF!,"")</f>
        <v>#REF!</v>
      </c>
      <c r="O15" s="118" t="str">
        <f>IF(larvae!AC14&gt;0,larvae!AC14,"")</f>
        <v/>
      </c>
      <c r="P15" s="118" t="e">
        <f>IF(larvae!#REF!&gt;0,larvae!#REF!,"")</f>
        <v>#REF!</v>
      </c>
      <c r="Q15" s="118" t="e">
        <f>IF(larvae!#REF!&gt;0,larvae!#REF!,"")</f>
        <v>#REF!</v>
      </c>
      <c r="R15" s="118" t="str">
        <f>IF(larvae!AC15&gt;0,larvae!AC15,"")</f>
        <v/>
      </c>
      <c r="S15" s="118" t="str">
        <f>IF(larvae!AC16&gt;0,larvae!AC16,"")</f>
        <v/>
      </c>
      <c r="T15" s="118" t="e">
        <f>IF(larvae!#REF!&gt;0,larvae!#REF!,"")</f>
        <v>#REF!</v>
      </c>
      <c r="U15" s="118" t="e">
        <f>IF(larvae!#REF!&gt;0,larvae!#REF!,"")</f>
        <v>#REF!</v>
      </c>
      <c r="V15" s="118" t="str">
        <f>IF(larvae!AC17&gt;0,larvae!AC17,"")</f>
        <v/>
      </c>
      <c r="W15" s="118" t="e">
        <f>IF(larvae!#REF!&gt;0,larvae!#REF!,"")</f>
        <v>#REF!</v>
      </c>
      <c r="X15" s="118" t="e">
        <f>IF(larvae!#REF!&gt;0,larvae!#REF!,"")</f>
        <v>#REF!</v>
      </c>
      <c r="Y15" s="118" t="str">
        <f>IF(larvae!AC18&gt;0,larvae!AC18,"")</f>
        <v/>
      </c>
      <c r="Z15" s="118" t="str">
        <f>IF(larvae!AC20&gt;0,larvae!AC20,"")</f>
        <v/>
      </c>
      <c r="AA15" s="118" t="str">
        <f>IF(larvae!AC22&gt;0,larvae!AC22,"")</f>
        <v/>
      </c>
      <c r="AB15" s="118" t="str">
        <f>IF(larvae!AC23&gt;0,larvae!AC23,"")</f>
        <v/>
      </c>
      <c r="AC15" s="118" t="str">
        <f>IF(larvae!AC26&gt;0,larvae!AC26,"")</f>
        <v/>
      </c>
      <c r="AD15" s="118" t="str">
        <f>IF(larvae!AC27&gt;0,larvae!AC27,"")</f>
        <v/>
      </c>
      <c r="AE15" s="118" t="str">
        <f>IF(larvae!AC30&gt;0,larvae!AC30,"")</f>
        <v/>
      </c>
      <c r="AF15" s="118" t="str">
        <f>IF(larvae!AC31&gt;0,larvae!AC31,"")</f>
        <v/>
      </c>
      <c r="AG15" s="118" t="str">
        <f>IF(larvae!AC34&gt;0,larvae!AC34,"")</f>
        <v/>
      </c>
      <c r="AH15" s="118" t="str">
        <f>IF(larvae!AC35&gt;0,larvae!AC35,"")</f>
        <v/>
      </c>
    </row>
    <row r="16" spans="1:34" ht="14">
      <c r="A16" s="63" t="str">
        <f>'larvae_stats (μm)'!A$2</f>
        <v>Genus species</v>
      </c>
      <c r="B16" s="78" t="str">
        <f>'larvae_stats (μm)'!B$2</f>
        <v>Country.sample</v>
      </c>
      <c r="C16" s="101">
        <f>larvae!AD1</f>
        <v>15</v>
      </c>
      <c r="D16" s="103" t="str">
        <f>IF(larvae!AE3&gt;0,larvae!AE3,"")</f>
        <v/>
      </c>
      <c r="E16" s="118" t="str">
        <f>IF(larvae!AE6&gt;0,larvae!AE6,"")</f>
        <v/>
      </c>
      <c r="F16" s="118" t="str">
        <f>IF(larvae!AE7&gt;0,larvae!AE7,"")</f>
        <v/>
      </c>
      <c r="G16" s="118" t="str">
        <f>IF(larvae!AE8&gt;0,larvae!AE8,"")</f>
        <v/>
      </c>
      <c r="H16" s="118" t="str">
        <f>IF(larvae!AE9&gt;0,larvae!AE9,"")</f>
        <v/>
      </c>
      <c r="I16" s="118" t="str">
        <f>IF(larvae!AE10&gt;0,larvae!AE10,"")</f>
        <v/>
      </c>
      <c r="J16" s="119" t="e">
        <f>IF(larvae!#REF!&gt;0,larvae!#REF!,"")</f>
        <v>#REF!</v>
      </c>
      <c r="K16" s="118" t="e">
        <f>IF(larvae!#REF!&gt;0,larvae!#REF!,"")</f>
        <v>#REF!</v>
      </c>
      <c r="L16" s="118" t="e">
        <f>IF(larvae!#REF!&gt;0,larvae!#REF!,"")</f>
        <v>#REF!</v>
      </c>
      <c r="M16" s="118" t="e">
        <f>IF(larvae!#REF!&gt;0,larvae!#REF!,"")</f>
        <v>#REF!</v>
      </c>
      <c r="N16" s="118" t="e">
        <f>IF(larvae!#REF!&gt;0,larvae!#REF!,"")</f>
        <v>#REF!</v>
      </c>
      <c r="O16" s="118" t="str">
        <f>IF(larvae!AE14&gt;0,larvae!AE14,"")</f>
        <v/>
      </c>
      <c r="P16" s="118" t="e">
        <f>IF(larvae!#REF!&gt;0,larvae!#REF!,"")</f>
        <v>#REF!</v>
      </c>
      <c r="Q16" s="118" t="e">
        <f>IF(larvae!#REF!&gt;0,larvae!#REF!,"")</f>
        <v>#REF!</v>
      </c>
      <c r="R16" s="118" t="str">
        <f>IF(larvae!AE15&gt;0,larvae!AE15,"")</f>
        <v/>
      </c>
      <c r="S16" s="118" t="str">
        <f>IF(larvae!AE16&gt;0,larvae!AE16,"")</f>
        <v/>
      </c>
      <c r="T16" s="118" t="e">
        <f>IF(larvae!#REF!&gt;0,larvae!#REF!,"")</f>
        <v>#REF!</v>
      </c>
      <c r="U16" s="118" t="e">
        <f>IF(larvae!#REF!&gt;0,larvae!#REF!,"")</f>
        <v>#REF!</v>
      </c>
      <c r="V16" s="118" t="str">
        <f>IF(larvae!AE17&gt;0,larvae!AE17,"")</f>
        <v/>
      </c>
      <c r="W16" s="118" t="e">
        <f>IF(larvae!#REF!&gt;0,larvae!#REF!,"")</f>
        <v>#REF!</v>
      </c>
      <c r="X16" s="118" t="e">
        <f>IF(larvae!#REF!&gt;0,larvae!#REF!,"")</f>
        <v>#REF!</v>
      </c>
      <c r="Y16" s="118" t="str">
        <f>IF(larvae!AE18&gt;0,larvae!AE18,"")</f>
        <v/>
      </c>
      <c r="Z16" s="118" t="str">
        <f>IF(larvae!AE20&gt;0,larvae!AE20,"")</f>
        <v/>
      </c>
      <c r="AA16" s="118" t="str">
        <f>IF(larvae!AE22&gt;0,larvae!AE22,"")</f>
        <v/>
      </c>
      <c r="AB16" s="118" t="str">
        <f>IF(larvae!AE23&gt;0,larvae!AE23,"")</f>
        <v/>
      </c>
      <c r="AC16" s="118" t="str">
        <f>IF(larvae!AE26&gt;0,larvae!AE26,"")</f>
        <v/>
      </c>
      <c r="AD16" s="118" t="str">
        <f>IF(larvae!AE27&gt;0,larvae!AE27,"")</f>
        <v/>
      </c>
      <c r="AE16" s="118" t="str">
        <f>IF(larvae!AE30&gt;0,larvae!AE30,"")</f>
        <v/>
      </c>
      <c r="AF16" s="118" t="str">
        <f>IF(larvae!AE31&gt;0,larvae!AE31,"")</f>
        <v/>
      </c>
      <c r="AG16" s="118" t="str">
        <f>IF(larvae!AE34&gt;0,larvae!AE34,"")</f>
        <v/>
      </c>
      <c r="AH16" s="118" t="str">
        <f>IF(larvae!AE35&gt;0,larvae!AE35,"")</f>
        <v/>
      </c>
    </row>
    <row r="17" spans="1:34" ht="14">
      <c r="A17" s="63" t="str">
        <f>'larvae_stats (μm)'!A$2</f>
        <v>Genus species</v>
      </c>
      <c r="B17" s="78" t="str">
        <f>'larvae_stats (μm)'!B$2</f>
        <v>Country.sample</v>
      </c>
      <c r="C17" s="101">
        <f>larvae!AF1</f>
        <v>16</v>
      </c>
      <c r="D17" s="103" t="str">
        <f>IF(larvae!AG3&gt;0,larvae!AG3,"")</f>
        <v/>
      </c>
      <c r="E17" s="118" t="str">
        <f>IF(larvae!AG6&gt;0,larvae!AG6,"")</f>
        <v/>
      </c>
      <c r="F17" s="118" t="str">
        <f>IF(larvae!AG7&gt;0,larvae!AG7,"")</f>
        <v/>
      </c>
      <c r="G17" s="118" t="str">
        <f>IF(larvae!AG8&gt;0,larvae!AG8,"")</f>
        <v/>
      </c>
      <c r="H17" s="118" t="str">
        <f>IF(larvae!AG9&gt;0,larvae!AG9,"")</f>
        <v/>
      </c>
      <c r="I17" s="118" t="str">
        <f>IF(larvae!AG10&gt;0,larvae!AG10,"")</f>
        <v/>
      </c>
      <c r="J17" s="119" t="e">
        <f>IF(larvae!#REF!&gt;0,larvae!#REF!,"")</f>
        <v>#REF!</v>
      </c>
      <c r="K17" s="118" t="e">
        <f>IF(larvae!#REF!&gt;0,larvae!#REF!,"")</f>
        <v>#REF!</v>
      </c>
      <c r="L17" s="118" t="e">
        <f>IF(larvae!#REF!&gt;0,larvae!#REF!,"")</f>
        <v>#REF!</v>
      </c>
      <c r="M17" s="118" t="e">
        <f>IF(larvae!#REF!&gt;0,larvae!#REF!,"")</f>
        <v>#REF!</v>
      </c>
      <c r="N17" s="118" t="e">
        <f>IF(larvae!#REF!&gt;0,larvae!#REF!,"")</f>
        <v>#REF!</v>
      </c>
      <c r="O17" s="118" t="str">
        <f>IF(larvae!AG14&gt;0,larvae!AG14,"")</f>
        <v/>
      </c>
      <c r="P17" s="118" t="e">
        <f>IF(larvae!#REF!&gt;0,larvae!#REF!,"")</f>
        <v>#REF!</v>
      </c>
      <c r="Q17" s="118" t="e">
        <f>IF(larvae!#REF!&gt;0,larvae!#REF!,"")</f>
        <v>#REF!</v>
      </c>
      <c r="R17" s="118" t="str">
        <f>IF(larvae!AG15&gt;0,larvae!AG15,"")</f>
        <v/>
      </c>
      <c r="S17" s="118" t="str">
        <f>IF(larvae!AG16&gt;0,larvae!AG16,"")</f>
        <v/>
      </c>
      <c r="T17" s="118" t="e">
        <f>IF(larvae!#REF!&gt;0,larvae!#REF!,"")</f>
        <v>#REF!</v>
      </c>
      <c r="U17" s="118" t="e">
        <f>IF(larvae!#REF!&gt;0,larvae!#REF!,"")</f>
        <v>#REF!</v>
      </c>
      <c r="V17" s="118" t="str">
        <f>IF(larvae!AG17&gt;0,larvae!AG17,"")</f>
        <v/>
      </c>
      <c r="W17" s="118" t="e">
        <f>IF(larvae!#REF!&gt;0,larvae!#REF!,"")</f>
        <v>#REF!</v>
      </c>
      <c r="X17" s="118" t="e">
        <f>IF(larvae!#REF!&gt;0,larvae!#REF!,"")</f>
        <v>#REF!</v>
      </c>
      <c r="Y17" s="118" t="str">
        <f>IF(larvae!AG18&gt;0,larvae!AG18,"")</f>
        <v/>
      </c>
      <c r="Z17" s="118" t="str">
        <f>IF(larvae!AG20&gt;0,larvae!AG20,"")</f>
        <v/>
      </c>
      <c r="AA17" s="118" t="str">
        <f>IF(larvae!AG22&gt;0,larvae!AG22,"")</f>
        <v/>
      </c>
      <c r="AB17" s="118" t="str">
        <f>IF(larvae!AG23&gt;0,larvae!AG23,"")</f>
        <v/>
      </c>
      <c r="AC17" s="118" t="str">
        <f>IF(larvae!AG26&gt;0,larvae!AG26,"")</f>
        <v/>
      </c>
      <c r="AD17" s="118" t="str">
        <f>IF(larvae!AG27&gt;0,larvae!AG27,"")</f>
        <v/>
      </c>
      <c r="AE17" s="118" t="str">
        <f>IF(larvae!AG30&gt;0,larvae!AG30,"")</f>
        <v/>
      </c>
      <c r="AF17" s="118" t="str">
        <f>IF(larvae!AG31&gt;0,larvae!AG31,"")</f>
        <v/>
      </c>
      <c r="AG17" s="118" t="str">
        <f>IF(larvae!AG34&gt;0,larvae!AG34,"")</f>
        <v/>
      </c>
      <c r="AH17" s="118" t="str">
        <f>IF(larvae!AG35&gt;0,larvae!AG35,"")</f>
        <v/>
      </c>
    </row>
    <row r="18" spans="1:34" ht="14">
      <c r="A18" s="63" t="str">
        <f>'larvae_stats (μm)'!A$2</f>
        <v>Genus species</v>
      </c>
      <c r="B18" s="78" t="str">
        <f>'larvae_stats (μm)'!B$2</f>
        <v>Country.sample</v>
      </c>
      <c r="C18" s="101">
        <f>larvae!AH1</f>
        <v>17</v>
      </c>
      <c r="D18" s="103" t="str">
        <f>IF(larvae!AI3&gt;0,larvae!AI3,"")</f>
        <v/>
      </c>
      <c r="E18" s="118" t="str">
        <f>IF(larvae!AI6&gt;0,larvae!AI6,"")</f>
        <v/>
      </c>
      <c r="F18" s="118" t="str">
        <f>IF(larvae!AI7&gt;0,larvae!AI7,"")</f>
        <v/>
      </c>
      <c r="G18" s="118" t="str">
        <f>IF(larvae!AI8&gt;0,larvae!AI8,"")</f>
        <v/>
      </c>
      <c r="H18" s="118" t="str">
        <f>IF(larvae!AI9&gt;0,larvae!AI9,"")</f>
        <v/>
      </c>
      <c r="I18" s="118" t="str">
        <f>IF(larvae!AI10&gt;0,larvae!AI10,"")</f>
        <v/>
      </c>
      <c r="J18" s="119" t="e">
        <f>IF(larvae!#REF!&gt;0,larvae!#REF!,"")</f>
        <v>#REF!</v>
      </c>
      <c r="K18" s="118" t="e">
        <f>IF(larvae!#REF!&gt;0,larvae!#REF!,"")</f>
        <v>#REF!</v>
      </c>
      <c r="L18" s="118" t="e">
        <f>IF(larvae!#REF!&gt;0,larvae!#REF!,"")</f>
        <v>#REF!</v>
      </c>
      <c r="M18" s="118" t="e">
        <f>IF(larvae!#REF!&gt;0,larvae!#REF!,"")</f>
        <v>#REF!</v>
      </c>
      <c r="N18" s="118" t="e">
        <f>IF(larvae!#REF!&gt;0,larvae!#REF!,"")</f>
        <v>#REF!</v>
      </c>
      <c r="O18" s="118" t="str">
        <f>IF(larvae!AI14&gt;0,larvae!AI14,"")</f>
        <v/>
      </c>
      <c r="P18" s="118" t="e">
        <f>IF(larvae!#REF!&gt;0,larvae!#REF!,"")</f>
        <v>#REF!</v>
      </c>
      <c r="Q18" s="118" t="e">
        <f>IF(larvae!#REF!&gt;0,larvae!#REF!,"")</f>
        <v>#REF!</v>
      </c>
      <c r="R18" s="118" t="str">
        <f>IF(larvae!AI15&gt;0,larvae!AI15,"")</f>
        <v/>
      </c>
      <c r="S18" s="118" t="str">
        <f>IF(larvae!AI16&gt;0,larvae!AI16,"")</f>
        <v/>
      </c>
      <c r="T18" s="118" t="e">
        <f>IF(larvae!#REF!&gt;0,larvae!#REF!,"")</f>
        <v>#REF!</v>
      </c>
      <c r="U18" s="118" t="e">
        <f>IF(larvae!#REF!&gt;0,larvae!#REF!,"")</f>
        <v>#REF!</v>
      </c>
      <c r="V18" s="118" t="str">
        <f>IF(larvae!AI17&gt;0,larvae!AI17,"")</f>
        <v/>
      </c>
      <c r="W18" s="118" t="e">
        <f>IF(larvae!#REF!&gt;0,larvae!#REF!,"")</f>
        <v>#REF!</v>
      </c>
      <c r="X18" s="118" t="e">
        <f>IF(larvae!#REF!&gt;0,larvae!#REF!,"")</f>
        <v>#REF!</v>
      </c>
      <c r="Y18" s="118" t="str">
        <f>IF(larvae!AI18&gt;0,larvae!AI18,"")</f>
        <v/>
      </c>
      <c r="Z18" s="118" t="str">
        <f>IF(larvae!AI20&gt;0,larvae!AI20,"")</f>
        <v/>
      </c>
      <c r="AA18" s="118" t="str">
        <f>IF(larvae!AI22&gt;0,larvae!AI22,"")</f>
        <v/>
      </c>
      <c r="AB18" s="118" t="str">
        <f>IF(larvae!AI23&gt;0,larvae!AI23,"")</f>
        <v/>
      </c>
      <c r="AC18" s="118" t="str">
        <f>IF(larvae!AI26&gt;0,larvae!AI26,"")</f>
        <v/>
      </c>
      <c r="AD18" s="118" t="str">
        <f>IF(larvae!AI27&gt;0,larvae!AI27,"")</f>
        <v/>
      </c>
      <c r="AE18" s="118" t="str">
        <f>IF(larvae!AI30&gt;0,larvae!AI30,"")</f>
        <v/>
      </c>
      <c r="AF18" s="118" t="str">
        <f>IF(larvae!AI31&gt;0,larvae!AI31,"")</f>
        <v/>
      </c>
      <c r="AG18" s="118" t="str">
        <f>IF(larvae!AI34&gt;0,larvae!AI34,"")</f>
        <v/>
      </c>
      <c r="AH18" s="118" t="str">
        <f>IF(larvae!AI35&gt;0,larvae!AI35,"")</f>
        <v/>
      </c>
    </row>
    <row r="19" spans="1:34" ht="14">
      <c r="A19" s="63" t="str">
        <f>'larvae_stats (μm)'!A$2</f>
        <v>Genus species</v>
      </c>
      <c r="B19" s="78" t="str">
        <f>'larvae_stats (μm)'!B$2</f>
        <v>Country.sample</v>
      </c>
      <c r="C19" s="101">
        <f>larvae!AJ1</f>
        <v>18</v>
      </c>
      <c r="D19" s="103" t="str">
        <f>IF(larvae!AK3&gt;0,larvae!AK3,"")</f>
        <v/>
      </c>
      <c r="E19" s="118" t="str">
        <f>IF(larvae!AK6&gt;0,larvae!AK6,"")</f>
        <v/>
      </c>
      <c r="F19" s="118" t="str">
        <f>IF(larvae!AK7&gt;0,larvae!AK7,"")</f>
        <v/>
      </c>
      <c r="G19" s="118" t="str">
        <f>IF(larvae!AK8&gt;0,larvae!AK8,"")</f>
        <v/>
      </c>
      <c r="H19" s="118" t="str">
        <f>IF(larvae!AK9&gt;0,larvae!AK9,"")</f>
        <v/>
      </c>
      <c r="I19" s="118" t="str">
        <f>IF(larvae!AK10&gt;0,larvae!AK10,"")</f>
        <v/>
      </c>
      <c r="J19" s="119" t="e">
        <f>IF(larvae!#REF!&gt;0,larvae!#REF!,"")</f>
        <v>#REF!</v>
      </c>
      <c r="K19" s="118" t="e">
        <f>IF(larvae!#REF!&gt;0,larvae!#REF!,"")</f>
        <v>#REF!</v>
      </c>
      <c r="L19" s="118" t="e">
        <f>IF(larvae!#REF!&gt;0,larvae!#REF!,"")</f>
        <v>#REF!</v>
      </c>
      <c r="M19" s="118" t="e">
        <f>IF(larvae!#REF!&gt;0,larvae!#REF!,"")</f>
        <v>#REF!</v>
      </c>
      <c r="N19" s="118" t="e">
        <f>IF(larvae!#REF!&gt;0,larvae!#REF!,"")</f>
        <v>#REF!</v>
      </c>
      <c r="O19" s="118" t="str">
        <f>IF(larvae!AK14&gt;0,larvae!AK14,"")</f>
        <v/>
      </c>
      <c r="P19" s="118" t="e">
        <f>IF(larvae!#REF!&gt;0,larvae!#REF!,"")</f>
        <v>#REF!</v>
      </c>
      <c r="Q19" s="118" t="e">
        <f>IF(larvae!#REF!&gt;0,larvae!#REF!,"")</f>
        <v>#REF!</v>
      </c>
      <c r="R19" s="118" t="str">
        <f>IF(larvae!AK15&gt;0,larvae!AK15,"")</f>
        <v/>
      </c>
      <c r="S19" s="118" t="str">
        <f>IF(larvae!AK16&gt;0,larvae!AK16,"")</f>
        <v/>
      </c>
      <c r="T19" s="118" t="e">
        <f>IF(larvae!#REF!&gt;0,larvae!#REF!,"")</f>
        <v>#REF!</v>
      </c>
      <c r="U19" s="118" t="e">
        <f>IF(larvae!#REF!&gt;0,larvae!#REF!,"")</f>
        <v>#REF!</v>
      </c>
      <c r="V19" s="118" t="str">
        <f>IF(larvae!AK17&gt;0,larvae!AK17,"")</f>
        <v/>
      </c>
      <c r="W19" s="118" t="e">
        <f>IF(larvae!#REF!&gt;0,larvae!#REF!,"")</f>
        <v>#REF!</v>
      </c>
      <c r="X19" s="118" t="e">
        <f>IF(larvae!#REF!&gt;0,larvae!#REF!,"")</f>
        <v>#REF!</v>
      </c>
      <c r="Y19" s="118" t="str">
        <f>IF(larvae!AK18&gt;0,larvae!AK18,"")</f>
        <v/>
      </c>
      <c r="Z19" s="118" t="str">
        <f>IF(larvae!AK20&gt;0,larvae!AK20,"")</f>
        <v/>
      </c>
      <c r="AA19" s="118" t="str">
        <f>IF(larvae!AK22&gt;0,larvae!AK22,"")</f>
        <v/>
      </c>
      <c r="AB19" s="118" t="str">
        <f>IF(larvae!AK23&gt;0,larvae!AK23,"")</f>
        <v/>
      </c>
      <c r="AC19" s="118" t="str">
        <f>IF(larvae!AK26&gt;0,larvae!AK26,"")</f>
        <v/>
      </c>
      <c r="AD19" s="118" t="str">
        <f>IF(larvae!AK27&gt;0,larvae!AK27,"")</f>
        <v/>
      </c>
      <c r="AE19" s="118" t="str">
        <f>IF(larvae!AK30&gt;0,larvae!AK30,"")</f>
        <v/>
      </c>
      <c r="AF19" s="118" t="str">
        <f>IF(larvae!AK31&gt;0,larvae!AK31,"")</f>
        <v/>
      </c>
      <c r="AG19" s="118" t="str">
        <f>IF(larvae!AK34&gt;0,larvae!AK34,"")</f>
        <v/>
      </c>
      <c r="AH19" s="118" t="str">
        <f>IF(larvae!AK35&gt;0,larvae!AK35,"")</f>
        <v/>
      </c>
    </row>
    <row r="20" spans="1:34" ht="14">
      <c r="A20" s="63" t="str">
        <f>'larvae_stats (μm)'!A$2</f>
        <v>Genus species</v>
      </c>
      <c r="B20" s="78" t="str">
        <f>'larvae_stats (μm)'!B$2</f>
        <v>Country.sample</v>
      </c>
      <c r="C20" s="101">
        <f>larvae!AL1</f>
        <v>19</v>
      </c>
      <c r="D20" s="103" t="str">
        <f>IF(larvae!AM3&gt;0,larvae!AM3,"")</f>
        <v/>
      </c>
      <c r="E20" s="118" t="str">
        <f>IF(larvae!AM6&gt;0,larvae!AM6,"")</f>
        <v/>
      </c>
      <c r="F20" s="118" t="str">
        <f>IF(larvae!AM7&gt;0,larvae!AM7,"")</f>
        <v/>
      </c>
      <c r="G20" s="118" t="str">
        <f>IF(larvae!AM8&gt;0,larvae!AM8,"")</f>
        <v/>
      </c>
      <c r="H20" s="118" t="str">
        <f>IF(larvae!AM9&gt;0,larvae!AM9,"")</f>
        <v/>
      </c>
      <c r="I20" s="118" t="str">
        <f>IF(larvae!AM10&gt;0,larvae!AM10,"")</f>
        <v/>
      </c>
      <c r="J20" s="119" t="e">
        <f>IF(larvae!#REF!&gt;0,larvae!#REF!,"")</f>
        <v>#REF!</v>
      </c>
      <c r="K20" s="118" t="e">
        <f>IF(larvae!#REF!&gt;0,larvae!#REF!,"")</f>
        <v>#REF!</v>
      </c>
      <c r="L20" s="118" t="e">
        <f>IF(larvae!#REF!&gt;0,larvae!#REF!,"")</f>
        <v>#REF!</v>
      </c>
      <c r="M20" s="118" t="e">
        <f>IF(larvae!#REF!&gt;0,larvae!#REF!,"")</f>
        <v>#REF!</v>
      </c>
      <c r="N20" s="118" t="e">
        <f>IF(larvae!#REF!&gt;0,larvae!#REF!,"")</f>
        <v>#REF!</v>
      </c>
      <c r="O20" s="118" t="str">
        <f>IF(larvae!AM14&gt;0,larvae!AM14,"")</f>
        <v/>
      </c>
      <c r="P20" s="118" t="e">
        <f>IF(larvae!#REF!&gt;0,larvae!#REF!,"")</f>
        <v>#REF!</v>
      </c>
      <c r="Q20" s="118" t="e">
        <f>IF(larvae!#REF!&gt;0,larvae!#REF!,"")</f>
        <v>#REF!</v>
      </c>
      <c r="R20" s="118" t="str">
        <f>IF(larvae!AM15&gt;0,larvae!AM15,"")</f>
        <v/>
      </c>
      <c r="S20" s="118" t="str">
        <f>IF(larvae!AM16&gt;0,larvae!AM16,"")</f>
        <v/>
      </c>
      <c r="T20" s="118" t="e">
        <f>IF(larvae!#REF!&gt;0,larvae!#REF!,"")</f>
        <v>#REF!</v>
      </c>
      <c r="U20" s="118" t="e">
        <f>IF(larvae!#REF!&gt;0,larvae!#REF!,"")</f>
        <v>#REF!</v>
      </c>
      <c r="V20" s="118" t="str">
        <f>IF(larvae!AM17&gt;0,larvae!AM17,"")</f>
        <v/>
      </c>
      <c r="W20" s="118" t="e">
        <f>IF(larvae!#REF!&gt;0,larvae!#REF!,"")</f>
        <v>#REF!</v>
      </c>
      <c r="X20" s="118" t="e">
        <f>IF(larvae!#REF!&gt;0,larvae!#REF!,"")</f>
        <v>#REF!</v>
      </c>
      <c r="Y20" s="118" t="str">
        <f>IF(larvae!AM18&gt;0,larvae!AM18,"")</f>
        <v/>
      </c>
      <c r="Z20" s="118" t="str">
        <f>IF(larvae!AM20&gt;0,larvae!AM20,"")</f>
        <v/>
      </c>
      <c r="AA20" s="118" t="str">
        <f>IF(larvae!AM22&gt;0,larvae!AM22,"")</f>
        <v/>
      </c>
      <c r="AB20" s="118" t="str">
        <f>IF(larvae!AM23&gt;0,larvae!AM23,"")</f>
        <v/>
      </c>
      <c r="AC20" s="118" t="str">
        <f>IF(larvae!AM26&gt;0,larvae!AM26,"")</f>
        <v/>
      </c>
      <c r="AD20" s="118" t="str">
        <f>IF(larvae!AM27&gt;0,larvae!AM27,"")</f>
        <v/>
      </c>
      <c r="AE20" s="118" t="str">
        <f>IF(larvae!AM30&gt;0,larvae!AM30,"")</f>
        <v/>
      </c>
      <c r="AF20" s="118" t="str">
        <f>IF(larvae!AM31&gt;0,larvae!AM31,"")</f>
        <v/>
      </c>
      <c r="AG20" s="118" t="str">
        <f>IF(larvae!AM34&gt;0,larvae!AM34,"")</f>
        <v/>
      </c>
      <c r="AH20" s="118" t="str">
        <f>IF(larvae!AM35&gt;0,larvae!AM35,"")</f>
        <v/>
      </c>
    </row>
    <row r="21" spans="1:34" ht="14">
      <c r="A21" s="63" t="str">
        <f>'larvae_stats (μm)'!A$2</f>
        <v>Genus species</v>
      </c>
      <c r="B21" s="78" t="str">
        <f>'larvae_stats (μm)'!B$2</f>
        <v>Country.sample</v>
      </c>
      <c r="C21" s="101">
        <f>larvae!AN1</f>
        <v>20</v>
      </c>
      <c r="D21" s="103" t="str">
        <f>IF(larvae!AO3&gt;0,larvae!AO3,"")</f>
        <v/>
      </c>
      <c r="E21" s="118" t="str">
        <f>IF(larvae!AO6&gt;0,larvae!AO6,"")</f>
        <v/>
      </c>
      <c r="F21" s="118" t="str">
        <f>IF(larvae!AO7&gt;0,larvae!AO7,"")</f>
        <v/>
      </c>
      <c r="G21" s="118" t="str">
        <f>IF(larvae!AO8&gt;0,larvae!AO8,"")</f>
        <v/>
      </c>
      <c r="H21" s="118" t="str">
        <f>IF(larvae!AO9&gt;0,larvae!AO9,"")</f>
        <v/>
      </c>
      <c r="I21" s="118" t="str">
        <f>IF(larvae!AO10&gt;0,larvae!AO10,"")</f>
        <v/>
      </c>
      <c r="J21" s="119" t="e">
        <f>IF(larvae!#REF!&gt;0,larvae!#REF!,"")</f>
        <v>#REF!</v>
      </c>
      <c r="K21" s="118" t="e">
        <f>IF(larvae!#REF!&gt;0,larvae!#REF!,"")</f>
        <v>#REF!</v>
      </c>
      <c r="L21" s="118" t="e">
        <f>IF(larvae!#REF!&gt;0,larvae!#REF!,"")</f>
        <v>#REF!</v>
      </c>
      <c r="M21" s="118" t="e">
        <f>IF(larvae!#REF!&gt;0,larvae!#REF!,"")</f>
        <v>#REF!</v>
      </c>
      <c r="N21" s="118" t="e">
        <f>IF(larvae!#REF!&gt;0,larvae!#REF!,"")</f>
        <v>#REF!</v>
      </c>
      <c r="O21" s="118" t="str">
        <f>IF(larvae!AO14&gt;0,larvae!AO14,"")</f>
        <v/>
      </c>
      <c r="P21" s="118" t="e">
        <f>IF(larvae!#REF!&gt;0,larvae!#REF!,"")</f>
        <v>#REF!</v>
      </c>
      <c r="Q21" s="118" t="e">
        <f>IF(larvae!#REF!&gt;0,larvae!#REF!,"")</f>
        <v>#REF!</v>
      </c>
      <c r="R21" s="118" t="str">
        <f>IF(larvae!AO15&gt;0,larvae!AO15,"")</f>
        <v/>
      </c>
      <c r="S21" s="118" t="str">
        <f>IF(larvae!AO16&gt;0,larvae!AO16,"")</f>
        <v/>
      </c>
      <c r="T21" s="118" t="e">
        <f>IF(larvae!#REF!&gt;0,larvae!#REF!,"")</f>
        <v>#REF!</v>
      </c>
      <c r="U21" s="118" t="e">
        <f>IF(larvae!#REF!&gt;0,larvae!#REF!,"")</f>
        <v>#REF!</v>
      </c>
      <c r="V21" s="118" t="str">
        <f>IF(larvae!AO17&gt;0,larvae!AO17,"")</f>
        <v/>
      </c>
      <c r="W21" s="118" t="e">
        <f>IF(larvae!#REF!&gt;0,larvae!#REF!,"")</f>
        <v>#REF!</v>
      </c>
      <c r="X21" s="118" t="e">
        <f>IF(larvae!#REF!&gt;0,larvae!#REF!,"")</f>
        <v>#REF!</v>
      </c>
      <c r="Y21" s="118" t="str">
        <f>IF(larvae!AO18&gt;0,larvae!AO18,"")</f>
        <v/>
      </c>
      <c r="Z21" s="118" t="str">
        <f>IF(larvae!AO20&gt;0,larvae!AO20,"")</f>
        <v/>
      </c>
      <c r="AA21" s="118" t="str">
        <f>IF(larvae!AO22&gt;0,larvae!AO22,"")</f>
        <v/>
      </c>
      <c r="AB21" s="118" t="str">
        <f>IF(larvae!AO23&gt;0,larvae!AO23,"")</f>
        <v/>
      </c>
      <c r="AC21" s="118" t="str">
        <f>IF(larvae!AO26&gt;0,larvae!AO26,"")</f>
        <v/>
      </c>
      <c r="AD21" s="118" t="str">
        <f>IF(larvae!AO27&gt;0,larvae!AO27,"")</f>
        <v/>
      </c>
      <c r="AE21" s="118" t="str">
        <f>IF(larvae!AO30&gt;0,larvae!AO30,"")</f>
        <v/>
      </c>
      <c r="AF21" s="118" t="str">
        <f>IF(larvae!AO31&gt;0,larvae!AO31,"")</f>
        <v/>
      </c>
      <c r="AG21" s="118" t="str">
        <f>IF(larvae!AO34&gt;0,larvae!AO34,"")</f>
        <v/>
      </c>
      <c r="AH21" s="118" t="str">
        <f>IF(larvae!AO35&gt;0,larvae!AO35,"")</f>
        <v/>
      </c>
    </row>
    <row r="22" spans="1:34" ht="14">
      <c r="A22" s="63" t="str">
        <f>'larvae_stats (μm)'!A$2</f>
        <v>Genus species</v>
      </c>
      <c r="B22" s="78" t="str">
        <f>'larvae_stats (μm)'!B$2</f>
        <v>Country.sample</v>
      </c>
      <c r="C22" s="101">
        <f>larvae!AP1</f>
        <v>21</v>
      </c>
      <c r="D22" s="103" t="str">
        <f>IF(larvae!AQ3&gt;0,larvae!AQ3,"")</f>
        <v/>
      </c>
      <c r="E22" s="118" t="str">
        <f>IF(larvae!AQ6&gt;0,larvae!AQ6,"")</f>
        <v/>
      </c>
      <c r="F22" s="118" t="str">
        <f>IF(larvae!AQ7&gt;0,larvae!AQ7,"")</f>
        <v/>
      </c>
      <c r="G22" s="118" t="str">
        <f>IF(larvae!AQ8&gt;0,larvae!AQ8,"")</f>
        <v/>
      </c>
      <c r="H22" s="118" t="str">
        <f>IF(larvae!AQ9&gt;0,larvae!AQ9,"")</f>
        <v/>
      </c>
      <c r="I22" s="118" t="str">
        <f>IF(larvae!AQ10&gt;0,larvae!AQ10,"")</f>
        <v/>
      </c>
      <c r="J22" s="119" t="e">
        <f>IF(larvae!#REF!&gt;0,larvae!#REF!,"")</f>
        <v>#REF!</v>
      </c>
      <c r="K22" s="118" t="e">
        <f>IF(larvae!#REF!&gt;0,larvae!#REF!,"")</f>
        <v>#REF!</v>
      </c>
      <c r="L22" s="118" t="e">
        <f>IF(larvae!#REF!&gt;0,larvae!#REF!,"")</f>
        <v>#REF!</v>
      </c>
      <c r="M22" s="118" t="e">
        <f>IF(larvae!#REF!&gt;0,larvae!#REF!,"")</f>
        <v>#REF!</v>
      </c>
      <c r="N22" s="118" t="e">
        <f>IF(larvae!#REF!&gt;0,larvae!#REF!,"")</f>
        <v>#REF!</v>
      </c>
      <c r="O22" s="118" t="str">
        <f>IF(larvae!AQ14&gt;0,larvae!AQ14,"")</f>
        <v/>
      </c>
      <c r="P22" s="118" t="e">
        <f>IF(larvae!#REF!&gt;0,larvae!#REF!,"")</f>
        <v>#REF!</v>
      </c>
      <c r="Q22" s="118" t="e">
        <f>IF(larvae!#REF!&gt;0,larvae!#REF!,"")</f>
        <v>#REF!</v>
      </c>
      <c r="R22" s="118" t="str">
        <f>IF(larvae!AQ15&gt;0,larvae!AQ15,"")</f>
        <v/>
      </c>
      <c r="S22" s="118" t="str">
        <f>IF(larvae!AQ16&gt;0,larvae!AQ16,"")</f>
        <v/>
      </c>
      <c r="T22" s="118" t="e">
        <f>IF(larvae!#REF!&gt;0,larvae!#REF!,"")</f>
        <v>#REF!</v>
      </c>
      <c r="U22" s="118" t="e">
        <f>IF(larvae!#REF!&gt;0,larvae!#REF!,"")</f>
        <v>#REF!</v>
      </c>
      <c r="V22" s="118" t="str">
        <f>IF(larvae!AQ17&gt;0,larvae!AQ17,"")</f>
        <v/>
      </c>
      <c r="W22" s="118" t="e">
        <f>IF(larvae!#REF!&gt;0,larvae!#REF!,"")</f>
        <v>#REF!</v>
      </c>
      <c r="X22" s="118" t="e">
        <f>IF(larvae!#REF!&gt;0,larvae!#REF!,"")</f>
        <v>#REF!</v>
      </c>
      <c r="Y22" s="118" t="str">
        <f>IF(larvae!AQ18&gt;0,larvae!AQ18,"")</f>
        <v/>
      </c>
      <c r="Z22" s="118" t="str">
        <f>IF(larvae!AQ20&gt;0,larvae!AQ20,"")</f>
        <v/>
      </c>
      <c r="AA22" s="118" t="str">
        <f>IF(larvae!AQ22&gt;0,larvae!AQ22,"")</f>
        <v/>
      </c>
      <c r="AB22" s="118" t="str">
        <f>IF(larvae!AQ23&gt;0,larvae!AQ23,"")</f>
        <v/>
      </c>
      <c r="AC22" s="118" t="str">
        <f>IF(larvae!AQ26&gt;0,larvae!AQ26,"")</f>
        <v/>
      </c>
      <c r="AD22" s="118" t="str">
        <f>IF(larvae!AQ27&gt;0,larvae!AQ27,"")</f>
        <v/>
      </c>
      <c r="AE22" s="118" t="str">
        <f>IF(larvae!AQ30&gt;0,larvae!AQ30,"")</f>
        <v/>
      </c>
      <c r="AF22" s="118" t="str">
        <f>IF(larvae!AQ31&gt;0,larvae!AQ31,"")</f>
        <v/>
      </c>
      <c r="AG22" s="118" t="str">
        <f>IF(larvae!AQ34&gt;0,larvae!AQ34,"")</f>
        <v/>
      </c>
      <c r="AH22" s="118" t="str">
        <f>IF(larvae!AQ35&gt;0,larvae!AQ35,"")</f>
        <v/>
      </c>
    </row>
    <row r="23" spans="1:34" ht="14">
      <c r="A23" s="63" t="str">
        <f>'larvae_stats (μm)'!A$2</f>
        <v>Genus species</v>
      </c>
      <c r="B23" s="78" t="str">
        <f>'larvae_stats (μm)'!B$2</f>
        <v>Country.sample</v>
      </c>
      <c r="C23" s="101">
        <f>larvae!AR1</f>
        <v>22</v>
      </c>
      <c r="D23" s="103" t="str">
        <f>IF(larvae!AS3&gt;0,larvae!AS3,"")</f>
        <v/>
      </c>
      <c r="E23" s="118" t="str">
        <f>IF(larvae!AS6&gt;0,larvae!AS6,"")</f>
        <v/>
      </c>
      <c r="F23" s="118" t="str">
        <f>IF(larvae!AS7&gt;0,larvae!AS7,"")</f>
        <v/>
      </c>
      <c r="G23" s="118" t="str">
        <f>IF(larvae!AS8&gt;0,larvae!AS8,"")</f>
        <v/>
      </c>
      <c r="H23" s="118" t="str">
        <f>IF(larvae!AS9&gt;0,larvae!AS9,"")</f>
        <v/>
      </c>
      <c r="I23" s="118" t="str">
        <f>IF(larvae!AS10&gt;0,larvae!AS10,"")</f>
        <v/>
      </c>
      <c r="J23" s="119" t="e">
        <f>IF(larvae!#REF!&gt;0,larvae!#REF!,"")</f>
        <v>#REF!</v>
      </c>
      <c r="K23" s="118" t="e">
        <f>IF(larvae!#REF!&gt;0,larvae!#REF!,"")</f>
        <v>#REF!</v>
      </c>
      <c r="L23" s="118" t="e">
        <f>IF(larvae!#REF!&gt;0,larvae!#REF!,"")</f>
        <v>#REF!</v>
      </c>
      <c r="M23" s="118" t="e">
        <f>IF(larvae!#REF!&gt;0,larvae!#REF!,"")</f>
        <v>#REF!</v>
      </c>
      <c r="N23" s="118" t="e">
        <f>IF(larvae!#REF!&gt;0,larvae!#REF!,"")</f>
        <v>#REF!</v>
      </c>
      <c r="O23" s="118" t="str">
        <f>IF(larvae!AS14&gt;0,larvae!AS14,"")</f>
        <v/>
      </c>
      <c r="P23" s="118" t="e">
        <f>IF(larvae!#REF!&gt;0,larvae!#REF!,"")</f>
        <v>#REF!</v>
      </c>
      <c r="Q23" s="118" t="e">
        <f>IF(larvae!#REF!&gt;0,larvae!#REF!,"")</f>
        <v>#REF!</v>
      </c>
      <c r="R23" s="118" t="str">
        <f>IF(larvae!AS15&gt;0,larvae!AS15,"")</f>
        <v/>
      </c>
      <c r="S23" s="118" t="str">
        <f>IF(larvae!AS16&gt;0,larvae!AS16,"")</f>
        <v/>
      </c>
      <c r="T23" s="118" t="e">
        <f>IF(larvae!#REF!&gt;0,larvae!#REF!,"")</f>
        <v>#REF!</v>
      </c>
      <c r="U23" s="118" t="e">
        <f>IF(larvae!#REF!&gt;0,larvae!#REF!,"")</f>
        <v>#REF!</v>
      </c>
      <c r="V23" s="118" t="str">
        <f>IF(larvae!AS17&gt;0,larvae!AS17,"")</f>
        <v/>
      </c>
      <c r="W23" s="118" t="e">
        <f>IF(larvae!#REF!&gt;0,larvae!#REF!,"")</f>
        <v>#REF!</v>
      </c>
      <c r="X23" s="118" t="e">
        <f>IF(larvae!#REF!&gt;0,larvae!#REF!,"")</f>
        <v>#REF!</v>
      </c>
      <c r="Y23" s="118" t="str">
        <f>IF(larvae!AS18&gt;0,larvae!AS18,"")</f>
        <v/>
      </c>
      <c r="Z23" s="118" t="str">
        <f>IF(larvae!AS20&gt;0,larvae!AS20,"")</f>
        <v/>
      </c>
      <c r="AA23" s="118" t="str">
        <f>IF(larvae!AS22&gt;0,larvae!AS22,"")</f>
        <v/>
      </c>
      <c r="AB23" s="118" t="str">
        <f>IF(larvae!AS23&gt;0,larvae!AS23,"")</f>
        <v/>
      </c>
      <c r="AC23" s="118" t="str">
        <f>IF(larvae!AS26&gt;0,larvae!AS26,"")</f>
        <v/>
      </c>
      <c r="AD23" s="118" t="str">
        <f>IF(larvae!AS27&gt;0,larvae!AS27,"")</f>
        <v/>
      </c>
      <c r="AE23" s="118" t="str">
        <f>IF(larvae!AS30&gt;0,larvae!AS30,"")</f>
        <v/>
      </c>
      <c r="AF23" s="118" t="str">
        <f>IF(larvae!AS31&gt;0,larvae!AS31,"")</f>
        <v/>
      </c>
      <c r="AG23" s="118" t="str">
        <f>IF(larvae!AS34&gt;0,larvae!AS34,"")</f>
        <v/>
      </c>
      <c r="AH23" s="118" t="str">
        <f>IF(larvae!AS35&gt;0,larvae!AS35,"")</f>
        <v/>
      </c>
    </row>
    <row r="24" spans="1:34" ht="14">
      <c r="A24" s="63" t="str">
        <f>'larvae_stats (μm)'!A$2</f>
        <v>Genus species</v>
      </c>
      <c r="B24" s="78" t="str">
        <f>'larvae_stats (μm)'!B$2</f>
        <v>Country.sample</v>
      </c>
      <c r="C24" s="101">
        <f>larvae!AT1</f>
        <v>23</v>
      </c>
      <c r="D24" s="103" t="str">
        <f>IF(larvae!AU3&gt;0,larvae!AU3,"")</f>
        <v/>
      </c>
      <c r="E24" s="118" t="str">
        <f>IF(larvae!AU6&gt;0,larvae!AU6,"")</f>
        <v/>
      </c>
      <c r="F24" s="118" t="str">
        <f>IF(larvae!AU7&gt;0,larvae!AU7,"")</f>
        <v/>
      </c>
      <c r="G24" s="118" t="str">
        <f>IF(larvae!AU8&gt;0,larvae!AU8,"")</f>
        <v/>
      </c>
      <c r="H24" s="118" t="str">
        <f>IF(larvae!AU9&gt;0,larvae!AU9,"")</f>
        <v/>
      </c>
      <c r="I24" s="118" t="str">
        <f>IF(larvae!AU10&gt;0,larvae!AU10,"")</f>
        <v/>
      </c>
      <c r="J24" s="119" t="e">
        <f>IF(larvae!#REF!&gt;0,larvae!#REF!,"")</f>
        <v>#REF!</v>
      </c>
      <c r="K24" s="118" t="e">
        <f>IF(larvae!#REF!&gt;0,larvae!#REF!,"")</f>
        <v>#REF!</v>
      </c>
      <c r="L24" s="118" t="e">
        <f>IF(larvae!#REF!&gt;0,larvae!#REF!,"")</f>
        <v>#REF!</v>
      </c>
      <c r="M24" s="118" t="e">
        <f>IF(larvae!#REF!&gt;0,larvae!#REF!,"")</f>
        <v>#REF!</v>
      </c>
      <c r="N24" s="118" t="e">
        <f>IF(larvae!#REF!&gt;0,larvae!#REF!,"")</f>
        <v>#REF!</v>
      </c>
      <c r="O24" s="118" t="str">
        <f>IF(larvae!AU14&gt;0,larvae!AU14,"")</f>
        <v/>
      </c>
      <c r="P24" s="118" t="e">
        <f>IF(larvae!#REF!&gt;0,larvae!#REF!,"")</f>
        <v>#REF!</v>
      </c>
      <c r="Q24" s="118" t="e">
        <f>IF(larvae!#REF!&gt;0,larvae!#REF!,"")</f>
        <v>#REF!</v>
      </c>
      <c r="R24" s="118" t="str">
        <f>IF(larvae!AU15&gt;0,larvae!AU15,"")</f>
        <v/>
      </c>
      <c r="S24" s="118" t="str">
        <f>IF(larvae!AU16&gt;0,larvae!AU16,"")</f>
        <v/>
      </c>
      <c r="T24" s="118" t="e">
        <f>IF(larvae!#REF!&gt;0,larvae!#REF!,"")</f>
        <v>#REF!</v>
      </c>
      <c r="U24" s="118" t="e">
        <f>IF(larvae!#REF!&gt;0,larvae!#REF!,"")</f>
        <v>#REF!</v>
      </c>
      <c r="V24" s="118" t="str">
        <f>IF(larvae!AU17&gt;0,larvae!AU17,"")</f>
        <v/>
      </c>
      <c r="W24" s="118" t="e">
        <f>IF(larvae!#REF!&gt;0,larvae!#REF!,"")</f>
        <v>#REF!</v>
      </c>
      <c r="X24" s="118" t="e">
        <f>IF(larvae!#REF!&gt;0,larvae!#REF!,"")</f>
        <v>#REF!</v>
      </c>
      <c r="Y24" s="118" t="str">
        <f>IF(larvae!AU18&gt;0,larvae!AU18,"")</f>
        <v/>
      </c>
      <c r="Z24" s="118" t="str">
        <f>IF(larvae!AU20&gt;0,larvae!AU20,"")</f>
        <v/>
      </c>
      <c r="AA24" s="118" t="str">
        <f>IF(larvae!AU22&gt;0,larvae!AU22,"")</f>
        <v/>
      </c>
      <c r="AB24" s="118" t="str">
        <f>IF(larvae!AU23&gt;0,larvae!AU23,"")</f>
        <v/>
      </c>
      <c r="AC24" s="118" t="str">
        <f>IF(larvae!AU26&gt;0,larvae!AU26,"")</f>
        <v/>
      </c>
      <c r="AD24" s="118" t="str">
        <f>IF(larvae!AU27&gt;0,larvae!AU27,"")</f>
        <v/>
      </c>
      <c r="AE24" s="118" t="str">
        <f>IF(larvae!AU30&gt;0,larvae!AU30,"")</f>
        <v/>
      </c>
      <c r="AF24" s="118" t="str">
        <f>IF(larvae!AU31&gt;0,larvae!AU31,"")</f>
        <v/>
      </c>
      <c r="AG24" s="118" t="str">
        <f>IF(larvae!AU34&gt;0,larvae!AU34,"")</f>
        <v/>
      </c>
      <c r="AH24" s="118" t="str">
        <f>IF(larvae!AU35&gt;0,larvae!AU35,"")</f>
        <v/>
      </c>
    </row>
    <row r="25" spans="1:34" ht="14">
      <c r="A25" s="63" t="str">
        <f>'larvae_stats (μm)'!A$2</f>
        <v>Genus species</v>
      </c>
      <c r="B25" s="78" t="str">
        <f>'larvae_stats (μm)'!B$2</f>
        <v>Country.sample</v>
      </c>
      <c r="C25" s="101">
        <f>larvae!AV1</f>
        <v>24</v>
      </c>
      <c r="D25" s="103" t="str">
        <f>IF(larvae!AW3&gt;0,larvae!AW3,"")</f>
        <v/>
      </c>
      <c r="E25" s="118" t="str">
        <f>IF(larvae!AW6&gt;0,larvae!AW6,"")</f>
        <v/>
      </c>
      <c r="F25" s="118" t="str">
        <f>IF(larvae!AW7&gt;0,larvae!AW7,"")</f>
        <v/>
      </c>
      <c r="G25" s="118" t="str">
        <f>IF(larvae!AW8&gt;0,larvae!AW8,"")</f>
        <v/>
      </c>
      <c r="H25" s="118" t="str">
        <f>IF(larvae!AW9&gt;0,larvae!AW9,"")</f>
        <v/>
      </c>
      <c r="I25" s="118" t="str">
        <f>IF(larvae!AW10&gt;0,larvae!AW10,"")</f>
        <v/>
      </c>
      <c r="J25" s="119" t="e">
        <f>IF(larvae!#REF!&gt;0,larvae!#REF!,"")</f>
        <v>#REF!</v>
      </c>
      <c r="K25" s="118" t="e">
        <f>IF(larvae!#REF!&gt;0,larvae!#REF!,"")</f>
        <v>#REF!</v>
      </c>
      <c r="L25" s="118" t="e">
        <f>IF(larvae!#REF!&gt;0,larvae!#REF!,"")</f>
        <v>#REF!</v>
      </c>
      <c r="M25" s="118" t="e">
        <f>IF(larvae!#REF!&gt;0,larvae!#REF!,"")</f>
        <v>#REF!</v>
      </c>
      <c r="N25" s="118" t="e">
        <f>IF(larvae!#REF!&gt;0,larvae!#REF!,"")</f>
        <v>#REF!</v>
      </c>
      <c r="O25" s="118" t="str">
        <f>IF(larvae!AW14&gt;0,larvae!AW14,"")</f>
        <v/>
      </c>
      <c r="P25" s="118" t="e">
        <f>IF(larvae!#REF!&gt;0,larvae!#REF!,"")</f>
        <v>#REF!</v>
      </c>
      <c r="Q25" s="118" t="e">
        <f>IF(larvae!#REF!&gt;0,larvae!#REF!,"")</f>
        <v>#REF!</v>
      </c>
      <c r="R25" s="118" t="str">
        <f>IF(larvae!AW15&gt;0,larvae!AW15,"")</f>
        <v/>
      </c>
      <c r="S25" s="118" t="str">
        <f>IF(larvae!AW16&gt;0,larvae!AW16,"")</f>
        <v/>
      </c>
      <c r="T25" s="118" t="e">
        <f>IF(larvae!#REF!&gt;0,larvae!#REF!,"")</f>
        <v>#REF!</v>
      </c>
      <c r="U25" s="118" t="e">
        <f>IF(larvae!#REF!&gt;0,larvae!#REF!,"")</f>
        <v>#REF!</v>
      </c>
      <c r="V25" s="118" t="str">
        <f>IF(larvae!AW17&gt;0,larvae!AW17,"")</f>
        <v/>
      </c>
      <c r="W25" s="118" t="e">
        <f>IF(larvae!#REF!&gt;0,larvae!#REF!,"")</f>
        <v>#REF!</v>
      </c>
      <c r="X25" s="118" t="e">
        <f>IF(larvae!#REF!&gt;0,larvae!#REF!,"")</f>
        <v>#REF!</v>
      </c>
      <c r="Y25" s="118" t="str">
        <f>IF(larvae!AW18&gt;0,larvae!AW18,"")</f>
        <v/>
      </c>
      <c r="Z25" s="118" t="str">
        <f>IF(larvae!AW20&gt;0,larvae!AW20,"")</f>
        <v/>
      </c>
      <c r="AA25" s="118" t="str">
        <f>IF(larvae!AW22&gt;0,larvae!AW22,"")</f>
        <v/>
      </c>
      <c r="AB25" s="118" t="str">
        <f>IF(larvae!AW23&gt;0,larvae!AW23,"")</f>
        <v/>
      </c>
      <c r="AC25" s="118" t="str">
        <f>IF(larvae!AW26&gt;0,larvae!AW26,"")</f>
        <v/>
      </c>
      <c r="AD25" s="118" t="str">
        <f>IF(larvae!AW27&gt;0,larvae!AW27,"")</f>
        <v/>
      </c>
      <c r="AE25" s="118" t="str">
        <f>IF(larvae!AW30&gt;0,larvae!AW30,"")</f>
        <v/>
      </c>
      <c r="AF25" s="118" t="str">
        <f>IF(larvae!AW31&gt;0,larvae!AW31,"")</f>
        <v/>
      </c>
      <c r="AG25" s="118" t="str">
        <f>IF(larvae!AW34&gt;0,larvae!AW34,"")</f>
        <v/>
      </c>
      <c r="AH25" s="118" t="str">
        <f>IF(larvae!AW35&gt;0,larvae!AW35,"")</f>
        <v/>
      </c>
    </row>
    <row r="26" spans="1:34" ht="14">
      <c r="A26" s="63" t="str">
        <f>'larvae_stats (μm)'!A$2</f>
        <v>Genus species</v>
      </c>
      <c r="B26" s="78" t="str">
        <f>'larvae_stats (μm)'!B$2</f>
        <v>Country.sample</v>
      </c>
      <c r="C26" s="101">
        <f>larvae!AX1</f>
        <v>25</v>
      </c>
      <c r="D26" s="103" t="str">
        <f>IF(larvae!AY3&gt;0,larvae!AY3,"")</f>
        <v/>
      </c>
      <c r="E26" s="118" t="str">
        <f>IF(larvae!AY6&gt;0,larvae!AY6,"")</f>
        <v/>
      </c>
      <c r="F26" s="118" t="str">
        <f>IF(larvae!AY7&gt;0,larvae!AY7,"")</f>
        <v/>
      </c>
      <c r="G26" s="118" t="str">
        <f>IF(larvae!AY8&gt;0,larvae!AY8,"")</f>
        <v/>
      </c>
      <c r="H26" s="118" t="str">
        <f>IF(larvae!AY9&gt;0,larvae!AY9,"")</f>
        <v/>
      </c>
      <c r="I26" s="118" t="str">
        <f>IF(larvae!AY10&gt;0,larvae!AY10,"")</f>
        <v/>
      </c>
      <c r="J26" s="119" t="e">
        <f>IF(larvae!#REF!&gt;0,larvae!#REF!,"")</f>
        <v>#REF!</v>
      </c>
      <c r="K26" s="118" t="e">
        <f>IF(larvae!#REF!&gt;0,larvae!#REF!,"")</f>
        <v>#REF!</v>
      </c>
      <c r="L26" s="118" t="e">
        <f>IF(larvae!#REF!&gt;0,larvae!#REF!,"")</f>
        <v>#REF!</v>
      </c>
      <c r="M26" s="118" t="e">
        <f>IF(larvae!#REF!&gt;0,larvae!#REF!,"")</f>
        <v>#REF!</v>
      </c>
      <c r="N26" s="118" t="e">
        <f>IF(larvae!#REF!&gt;0,larvae!#REF!,"")</f>
        <v>#REF!</v>
      </c>
      <c r="O26" s="118" t="str">
        <f>IF(larvae!AY14&gt;0,larvae!AY14,"")</f>
        <v/>
      </c>
      <c r="P26" s="118" t="e">
        <f>IF(larvae!#REF!&gt;0,larvae!#REF!,"")</f>
        <v>#REF!</v>
      </c>
      <c r="Q26" s="118" t="e">
        <f>IF(larvae!#REF!&gt;0,larvae!#REF!,"")</f>
        <v>#REF!</v>
      </c>
      <c r="R26" s="118" t="str">
        <f>IF(larvae!AY15&gt;0,larvae!AY15,"")</f>
        <v/>
      </c>
      <c r="S26" s="118" t="str">
        <f>IF(larvae!AY16&gt;0,larvae!AY16,"")</f>
        <v/>
      </c>
      <c r="T26" s="118" t="e">
        <f>IF(larvae!#REF!&gt;0,larvae!#REF!,"")</f>
        <v>#REF!</v>
      </c>
      <c r="U26" s="118" t="e">
        <f>IF(larvae!#REF!&gt;0,larvae!#REF!,"")</f>
        <v>#REF!</v>
      </c>
      <c r="V26" s="118" t="str">
        <f>IF(larvae!AY17&gt;0,larvae!AY17,"")</f>
        <v/>
      </c>
      <c r="W26" s="118" t="e">
        <f>IF(larvae!#REF!&gt;0,larvae!#REF!,"")</f>
        <v>#REF!</v>
      </c>
      <c r="X26" s="118" t="e">
        <f>IF(larvae!#REF!&gt;0,larvae!#REF!,"")</f>
        <v>#REF!</v>
      </c>
      <c r="Y26" s="118" t="str">
        <f>IF(larvae!AY18&gt;0,larvae!AY18,"")</f>
        <v/>
      </c>
      <c r="Z26" s="118" t="str">
        <f>IF(larvae!AY20&gt;0,larvae!AY20,"")</f>
        <v/>
      </c>
      <c r="AA26" s="118" t="str">
        <f>IF(larvae!AY22&gt;0,larvae!AY22,"")</f>
        <v/>
      </c>
      <c r="AB26" s="118" t="str">
        <f>IF(larvae!AY23&gt;0,larvae!AY23,"")</f>
        <v/>
      </c>
      <c r="AC26" s="118" t="str">
        <f>IF(larvae!AY26&gt;0,larvae!AY26,"")</f>
        <v/>
      </c>
      <c r="AD26" s="118" t="str">
        <f>IF(larvae!AY27&gt;0,larvae!AY27,"")</f>
        <v/>
      </c>
      <c r="AE26" s="118" t="str">
        <f>IF(larvae!AY30&gt;0,larvae!AY30,"")</f>
        <v/>
      </c>
      <c r="AF26" s="118" t="str">
        <f>IF(larvae!AY31&gt;0,larvae!AY31,"")</f>
        <v/>
      </c>
      <c r="AG26" s="118" t="str">
        <f>IF(larvae!AY34&gt;0,larvae!AY34,"")</f>
        <v/>
      </c>
      <c r="AH26" s="118" t="str">
        <f>IF(larvae!AY35&gt;0,larvae!AY35,"")</f>
        <v/>
      </c>
    </row>
    <row r="27" spans="1:34" ht="14">
      <c r="A27" s="63" t="str">
        <f>'larvae_stats (μm)'!A$2</f>
        <v>Genus species</v>
      </c>
      <c r="B27" s="78" t="str">
        <f>'larvae_stats (μm)'!B$2</f>
        <v>Country.sample</v>
      </c>
      <c r="C27" s="101">
        <f>larvae!AZ1</f>
        <v>26</v>
      </c>
      <c r="D27" s="103" t="str">
        <f>IF(larvae!BA3&gt;0,larvae!BA3,"")</f>
        <v/>
      </c>
      <c r="E27" s="118" t="str">
        <f>IF(larvae!BA6&gt;0,larvae!BA6,"")</f>
        <v/>
      </c>
      <c r="F27" s="118" t="str">
        <f>IF(larvae!BA7&gt;0,larvae!BA7,"")</f>
        <v/>
      </c>
      <c r="G27" s="118" t="str">
        <f>IF(larvae!BA8&gt;0,larvae!BA8,"")</f>
        <v/>
      </c>
      <c r="H27" s="118" t="str">
        <f>IF(larvae!BA9&gt;0,larvae!BA9,"")</f>
        <v/>
      </c>
      <c r="I27" s="118" t="str">
        <f>IF(larvae!BA10&gt;0,larvae!BA10,"")</f>
        <v/>
      </c>
      <c r="J27" s="119" t="e">
        <f>IF(larvae!#REF!&gt;0,larvae!#REF!,"")</f>
        <v>#REF!</v>
      </c>
      <c r="K27" s="118" t="e">
        <f>IF(larvae!#REF!&gt;0,larvae!#REF!,"")</f>
        <v>#REF!</v>
      </c>
      <c r="L27" s="118" t="e">
        <f>IF(larvae!#REF!&gt;0,larvae!#REF!,"")</f>
        <v>#REF!</v>
      </c>
      <c r="M27" s="118" t="e">
        <f>IF(larvae!#REF!&gt;0,larvae!#REF!,"")</f>
        <v>#REF!</v>
      </c>
      <c r="N27" s="118" t="e">
        <f>IF(larvae!#REF!&gt;0,larvae!#REF!,"")</f>
        <v>#REF!</v>
      </c>
      <c r="O27" s="118" t="str">
        <f>IF(larvae!BA14&gt;0,larvae!BA14,"")</f>
        <v/>
      </c>
      <c r="P27" s="118" t="e">
        <f>IF(larvae!#REF!&gt;0,larvae!#REF!,"")</f>
        <v>#REF!</v>
      </c>
      <c r="Q27" s="118" t="e">
        <f>IF(larvae!#REF!&gt;0,larvae!#REF!,"")</f>
        <v>#REF!</v>
      </c>
      <c r="R27" s="118" t="str">
        <f>IF(larvae!BA15&gt;0,larvae!BA15,"")</f>
        <v/>
      </c>
      <c r="S27" s="118" t="str">
        <f>IF(larvae!BA16&gt;0,larvae!BA16,"")</f>
        <v/>
      </c>
      <c r="T27" s="118" t="e">
        <f>IF(larvae!#REF!&gt;0,larvae!#REF!,"")</f>
        <v>#REF!</v>
      </c>
      <c r="U27" s="118" t="e">
        <f>IF(larvae!#REF!&gt;0,larvae!#REF!,"")</f>
        <v>#REF!</v>
      </c>
      <c r="V27" s="118" t="str">
        <f>IF(larvae!BA17&gt;0,larvae!BA17,"")</f>
        <v/>
      </c>
      <c r="W27" s="118" t="e">
        <f>IF(larvae!#REF!&gt;0,larvae!#REF!,"")</f>
        <v>#REF!</v>
      </c>
      <c r="X27" s="118" t="e">
        <f>IF(larvae!#REF!&gt;0,larvae!#REF!,"")</f>
        <v>#REF!</v>
      </c>
      <c r="Y27" s="118" t="str">
        <f>IF(larvae!BA18&gt;0,larvae!BA18,"")</f>
        <v/>
      </c>
      <c r="Z27" s="118" t="str">
        <f>IF(larvae!BA20&gt;0,larvae!BA20,"")</f>
        <v/>
      </c>
      <c r="AA27" s="118" t="str">
        <f>IF(larvae!BA22&gt;0,larvae!BA22,"")</f>
        <v/>
      </c>
      <c r="AB27" s="118" t="str">
        <f>IF(larvae!BA23&gt;0,larvae!BA23,"")</f>
        <v/>
      </c>
      <c r="AC27" s="118" t="str">
        <f>IF(larvae!BA26&gt;0,larvae!BA26,"")</f>
        <v/>
      </c>
      <c r="AD27" s="118" t="str">
        <f>IF(larvae!BA27&gt;0,larvae!BA27,"")</f>
        <v/>
      </c>
      <c r="AE27" s="118" t="str">
        <f>IF(larvae!BA30&gt;0,larvae!BA30,"")</f>
        <v/>
      </c>
      <c r="AF27" s="118" t="str">
        <f>IF(larvae!BA31&gt;0,larvae!BA31,"")</f>
        <v/>
      </c>
      <c r="AG27" s="118" t="str">
        <f>IF(larvae!BA34&gt;0,larvae!BA34,"")</f>
        <v/>
      </c>
      <c r="AH27" s="118" t="str">
        <f>IF(larvae!BA35&gt;0,larvae!BA35,"")</f>
        <v/>
      </c>
    </row>
    <row r="28" spans="1:34" ht="14">
      <c r="A28" s="63" t="str">
        <f>'larvae_stats (μm)'!A$2</f>
        <v>Genus species</v>
      </c>
      <c r="B28" s="78" t="str">
        <f>'larvae_stats (μm)'!B$2</f>
        <v>Country.sample</v>
      </c>
      <c r="C28" s="101">
        <f>larvae!BB1</f>
        <v>27</v>
      </c>
      <c r="D28" s="103" t="str">
        <f>IF(larvae!BC3&gt;0,larvae!BC3,"")</f>
        <v/>
      </c>
      <c r="E28" s="118" t="str">
        <f>IF(larvae!BC6&gt;0,larvae!BC6,"")</f>
        <v/>
      </c>
      <c r="F28" s="118" t="str">
        <f>IF(larvae!BC7&gt;0,larvae!BC7,"")</f>
        <v/>
      </c>
      <c r="G28" s="118" t="str">
        <f>IF(larvae!BC8&gt;0,larvae!BC8,"")</f>
        <v/>
      </c>
      <c r="H28" s="118" t="str">
        <f>IF(larvae!BC9&gt;0,larvae!BC9,"")</f>
        <v/>
      </c>
      <c r="I28" s="118" t="str">
        <f>IF(larvae!BC10&gt;0,larvae!BC10,"")</f>
        <v/>
      </c>
      <c r="J28" s="119" t="e">
        <f>IF(larvae!#REF!&gt;0,larvae!#REF!,"")</f>
        <v>#REF!</v>
      </c>
      <c r="K28" s="118" t="e">
        <f>IF(larvae!#REF!&gt;0,larvae!#REF!,"")</f>
        <v>#REF!</v>
      </c>
      <c r="L28" s="118" t="e">
        <f>IF(larvae!#REF!&gt;0,larvae!#REF!,"")</f>
        <v>#REF!</v>
      </c>
      <c r="M28" s="118" t="e">
        <f>IF(larvae!#REF!&gt;0,larvae!#REF!,"")</f>
        <v>#REF!</v>
      </c>
      <c r="N28" s="118" t="e">
        <f>IF(larvae!#REF!&gt;0,larvae!#REF!,"")</f>
        <v>#REF!</v>
      </c>
      <c r="O28" s="118" t="str">
        <f>IF(larvae!BC14&gt;0,larvae!BC14,"")</f>
        <v/>
      </c>
      <c r="P28" s="118" t="e">
        <f>IF(larvae!#REF!&gt;0,larvae!#REF!,"")</f>
        <v>#REF!</v>
      </c>
      <c r="Q28" s="118" t="e">
        <f>IF(larvae!#REF!&gt;0,larvae!#REF!,"")</f>
        <v>#REF!</v>
      </c>
      <c r="R28" s="118" t="str">
        <f>IF(larvae!BC15&gt;0,larvae!BC15,"")</f>
        <v/>
      </c>
      <c r="S28" s="118" t="str">
        <f>IF(larvae!BC16&gt;0,larvae!BC16,"")</f>
        <v/>
      </c>
      <c r="T28" s="118" t="e">
        <f>IF(larvae!#REF!&gt;0,larvae!#REF!,"")</f>
        <v>#REF!</v>
      </c>
      <c r="U28" s="118" t="e">
        <f>IF(larvae!#REF!&gt;0,larvae!#REF!,"")</f>
        <v>#REF!</v>
      </c>
      <c r="V28" s="118" t="str">
        <f>IF(larvae!BC17&gt;0,larvae!BC17,"")</f>
        <v/>
      </c>
      <c r="W28" s="118" t="e">
        <f>IF(larvae!#REF!&gt;0,larvae!#REF!,"")</f>
        <v>#REF!</v>
      </c>
      <c r="X28" s="118" t="e">
        <f>IF(larvae!#REF!&gt;0,larvae!#REF!,"")</f>
        <v>#REF!</v>
      </c>
      <c r="Y28" s="118" t="str">
        <f>IF(larvae!BC18&gt;0,larvae!BC18,"")</f>
        <v/>
      </c>
      <c r="Z28" s="118" t="str">
        <f>IF(larvae!BC20&gt;0,larvae!BC20,"")</f>
        <v/>
      </c>
      <c r="AA28" s="118" t="str">
        <f>IF(larvae!BC22&gt;0,larvae!BC22,"")</f>
        <v/>
      </c>
      <c r="AB28" s="118" t="str">
        <f>IF(larvae!BC23&gt;0,larvae!BC23,"")</f>
        <v/>
      </c>
      <c r="AC28" s="118" t="str">
        <f>IF(larvae!BC26&gt;0,larvae!BC26,"")</f>
        <v/>
      </c>
      <c r="AD28" s="118" t="str">
        <f>IF(larvae!BC27&gt;0,larvae!BC27,"")</f>
        <v/>
      </c>
      <c r="AE28" s="118" t="str">
        <f>IF(larvae!BC30&gt;0,larvae!BC30,"")</f>
        <v/>
      </c>
      <c r="AF28" s="118" t="str">
        <f>IF(larvae!BC31&gt;0,larvae!BC31,"")</f>
        <v/>
      </c>
      <c r="AG28" s="118" t="str">
        <f>IF(larvae!BC34&gt;0,larvae!BC34,"")</f>
        <v/>
      </c>
      <c r="AH28" s="118" t="str">
        <f>IF(larvae!BC35&gt;0,larvae!BC35,"")</f>
        <v/>
      </c>
    </row>
    <row r="29" spans="1:34" ht="14">
      <c r="A29" s="63" t="str">
        <f>'larvae_stats (μm)'!A$2</f>
        <v>Genus species</v>
      </c>
      <c r="B29" s="78" t="str">
        <f>'larvae_stats (μm)'!B$2</f>
        <v>Country.sample</v>
      </c>
      <c r="C29" s="101">
        <f>larvae!BD1</f>
        <v>28</v>
      </c>
      <c r="D29" s="103" t="str">
        <f>IF(larvae!BE3&gt;0,larvae!BE3,"")</f>
        <v/>
      </c>
      <c r="E29" s="118" t="str">
        <f>IF(larvae!BE6&gt;0,larvae!BE6,"")</f>
        <v/>
      </c>
      <c r="F29" s="118" t="str">
        <f>IF(larvae!BE7&gt;0,larvae!BE7,"")</f>
        <v/>
      </c>
      <c r="G29" s="118" t="str">
        <f>IF(larvae!BE8&gt;0,larvae!BE8,"")</f>
        <v/>
      </c>
      <c r="H29" s="118" t="str">
        <f>IF(larvae!BE9&gt;0,larvae!BE9,"")</f>
        <v/>
      </c>
      <c r="I29" s="118" t="str">
        <f>IF(larvae!BE10&gt;0,larvae!BE10,"")</f>
        <v/>
      </c>
      <c r="J29" s="119" t="e">
        <f>IF(larvae!#REF!&gt;0,larvae!#REF!,"")</f>
        <v>#REF!</v>
      </c>
      <c r="K29" s="118" t="e">
        <f>IF(larvae!#REF!&gt;0,larvae!#REF!,"")</f>
        <v>#REF!</v>
      </c>
      <c r="L29" s="118" t="e">
        <f>IF(larvae!#REF!&gt;0,larvae!#REF!,"")</f>
        <v>#REF!</v>
      </c>
      <c r="M29" s="118" t="e">
        <f>IF(larvae!#REF!&gt;0,larvae!#REF!,"")</f>
        <v>#REF!</v>
      </c>
      <c r="N29" s="118" t="e">
        <f>IF(larvae!#REF!&gt;0,larvae!#REF!,"")</f>
        <v>#REF!</v>
      </c>
      <c r="O29" s="118" t="str">
        <f>IF(larvae!BE14&gt;0,larvae!BE14,"")</f>
        <v/>
      </c>
      <c r="P29" s="118" t="e">
        <f>IF(larvae!#REF!&gt;0,larvae!#REF!,"")</f>
        <v>#REF!</v>
      </c>
      <c r="Q29" s="118" t="e">
        <f>IF(larvae!#REF!&gt;0,larvae!#REF!,"")</f>
        <v>#REF!</v>
      </c>
      <c r="R29" s="118" t="str">
        <f>IF(larvae!BE15&gt;0,larvae!BE15,"")</f>
        <v/>
      </c>
      <c r="S29" s="118" t="str">
        <f>IF(larvae!BE16&gt;0,larvae!BE16,"")</f>
        <v/>
      </c>
      <c r="T29" s="118" t="e">
        <f>IF(larvae!#REF!&gt;0,larvae!#REF!,"")</f>
        <v>#REF!</v>
      </c>
      <c r="U29" s="118" t="e">
        <f>IF(larvae!#REF!&gt;0,larvae!#REF!,"")</f>
        <v>#REF!</v>
      </c>
      <c r="V29" s="118" t="str">
        <f>IF(larvae!BE17&gt;0,larvae!BE17,"")</f>
        <v/>
      </c>
      <c r="W29" s="118" t="e">
        <f>IF(larvae!#REF!&gt;0,larvae!#REF!,"")</f>
        <v>#REF!</v>
      </c>
      <c r="X29" s="118" t="e">
        <f>IF(larvae!#REF!&gt;0,larvae!#REF!,"")</f>
        <v>#REF!</v>
      </c>
      <c r="Y29" s="118" t="str">
        <f>IF(larvae!BE18&gt;0,larvae!BE18,"")</f>
        <v/>
      </c>
      <c r="Z29" s="118" t="str">
        <f>IF(larvae!BE20&gt;0,larvae!BE20,"")</f>
        <v/>
      </c>
      <c r="AA29" s="118" t="str">
        <f>IF(larvae!BE22&gt;0,larvae!BE22,"")</f>
        <v/>
      </c>
      <c r="AB29" s="118" t="str">
        <f>IF(larvae!BE23&gt;0,larvae!BE23,"")</f>
        <v/>
      </c>
      <c r="AC29" s="118" t="str">
        <f>IF(larvae!BE26&gt;0,larvae!BE26,"")</f>
        <v/>
      </c>
      <c r="AD29" s="118" t="str">
        <f>IF(larvae!BE27&gt;0,larvae!BE27,"")</f>
        <v/>
      </c>
      <c r="AE29" s="118" t="str">
        <f>IF(larvae!BE30&gt;0,larvae!BE30,"")</f>
        <v/>
      </c>
      <c r="AF29" s="118" t="str">
        <f>IF(larvae!BE31&gt;0,larvae!BE31,"")</f>
        <v/>
      </c>
      <c r="AG29" s="118" t="str">
        <f>IF(larvae!BE34&gt;0,larvae!BE34,"")</f>
        <v/>
      </c>
      <c r="AH29" s="118" t="str">
        <f>IF(larvae!BE35&gt;0,larvae!BE35,"")</f>
        <v/>
      </c>
    </row>
    <row r="30" spans="1:34" ht="14">
      <c r="A30" s="63" t="str">
        <f>'larvae_stats (μm)'!A$2</f>
        <v>Genus species</v>
      </c>
      <c r="B30" s="78" t="str">
        <f>'larvae_stats (μm)'!B$2</f>
        <v>Country.sample</v>
      </c>
      <c r="C30" s="101">
        <f>larvae!BF1</f>
        <v>29</v>
      </c>
      <c r="D30" s="103" t="str">
        <f>IF(larvae!BG3&gt;0,larvae!BG3,"")</f>
        <v/>
      </c>
      <c r="E30" s="118" t="str">
        <f>IF(larvae!BG6&gt;0,larvae!BG6,"")</f>
        <v/>
      </c>
      <c r="F30" s="118" t="str">
        <f>IF(larvae!BG7&gt;0,larvae!BG7,"")</f>
        <v/>
      </c>
      <c r="G30" s="118" t="str">
        <f>IF(larvae!BG8&gt;0,larvae!BG8,"")</f>
        <v/>
      </c>
      <c r="H30" s="118" t="str">
        <f>IF(larvae!BG9&gt;0,larvae!BG9,"")</f>
        <v/>
      </c>
      <c r="I30" s="118" t="str">
        <f>IF(larvae!BG10&gt;0,larvae!BG10,"")</f>
        <v/>
      </c>
      <c r="J30" s="119" t="e">
        <f>IF(larvae!#REF!&gt;0,larvae!#REF!,"")</f>
        <v>#REF!</v>
      </c>
      <c r="K30" s="118" t="e">
        <f>IF(larvae!#REF!&gt;0,larvae!#REF!,"")</f>
        <v>#REF!</v>
      </c>
      <c r="L30" s="118" t="e">
        <f>IF(larvae!#REF!&gt;0,larvae!#REF!,"")</f>
        <v>#REF!</v>
      </c>
      <c r="M30" s="118" t="e">
        <f>IF(larvae!#REF!&gt;0,larvae!#REF!,"")</f>
        <v>#REF!</v>
      </c>
      <c r="N30" s="118" t="e">
        <f>IF(larvae!#REF!&gt;0,larvae!#REF!,"")</f>
        <v>#REF!</v>
      </c>
      <c r="O30" s="118" t="str">
        <f>IF(larvae!BG14&gt;0,larvae!BG14,"")</f>
        <v/>
      </c>
      <c r="P30" s="118" t="e">
        <f>IF(larvae!#REF!&gt;0,larvae!#REF!,"")</f>
        <v>#REF!</v>
      </c>
      <c r="Q30" s="118" t="e">
        <f>IF(larvae!#REF!&gt;0,larvae!#REF!,"")</f>
        <v>#REF!</v>
      </c>
      <c r="R30" s="118" t="str">
        <f>IF(larvae!BG15&gt;0,larvae!BG15,"")</f>
        <v/>
      </c>
      <c r="S30" s="118" t="str">
        <f>IF(larvae!BG16&gt;0,larvae!BG16,"")</f>
        <v/>
      </c>
      <c r="T30" s="118" t="e">
        <f>IF(larvae!#REF!&gt;0,larvae!#REF!,"")</f>
        <v>#REF!</v>
      </c>
      <c r="U30" s="118" t="e">
        <f>IF(larvae!#REF!&gt;0,larvae!#REF!,"")</f>
        <v>#REF!</v>
      </c>
      <c r="V30" s="118" t="str">
        <f>IF(larvae!BG17&gt;0,larvae!BG17,"")</f>
        <v/>
      </c>
      <c r="W30" s="118" t="e">
        <f>IF(larvae!#REF!&gt;0,larvae!#REF!,"")</f>
        <v>#REF!</v>
      </c>
      <c r="X30" s="118" t="e">
        <f>IF(larvae!#REF!&gt;0,larvae!#REF!,"")</f>
        <v>#REF!</v>
      </c>
      <c r="Y30" s="118" t="str">
        <f>IF(larvae!BG18&gt;0,larvae!BG18,"")</f>
        <v/>
      </c>
      <c r="Z30" s="118" t="str">
        <f>IF(larvae!BG20&gt;0,larvae!BG20,"")</f>
        <v/>
      </c>
      <c r="AA30" s="118" t="str">
        <f>IF(larvae!BG22&gt;0,larvae!BG22,"")</f>
        <v/>
      </c>
      <c r="AB30" s="118" t="str">
        <f>IF(larvae!BG23&gt;0,larvae!BG23,"")</f>
        <v/>
      </c>
      <c r="AC30" s="118" t="str">
        <f>IF(larvae!BG26&gt;0,larvae!BG26,"")</f>
        <v/>
      </c>
      <c r="AD30" s="118" t="str">
        <f>IF(larvae!BG27&gt;0,larvae!BG27,"")</f>
        <v/>
      </c>
      <c r="AE30" s="118" t="str">
        <f>IF(larvae!BG30&gt;0,larvae!BG30,"")</f>
        <v/>
      </c>
      <c r="AF30" s="118" t="str">
        <f>IF(larvae!BG31&gt;0,larvae!BG31,"")</f>
        <v/>
      </c>
      <c r="AG30" s="118" t="str">
        <f>IF(larvae!BG34&gt;0,larvae!BG34,"")</f>
        <v/>
      </c>
      <c r="AH30" s="118" t="str">
        <f>IF(larvae!BG35&gt;0,larvae!BG35,"")</f>
        <v/>
      </c>
    </row>
    <row r="31" spans="1:34" ht="14">
      <c r="A31" s="63" t="str">
        <f>'larvae_stats (μm)'!A$2</f>
        <v>Genus species</v>
      </c>
      <c r="B31" s="78" t="str">
        <f>'larvae_stats (μm)'!B$2</f>
        <v>Country.sample</v>
      </c>
      <c r="C31" s="101">
        <f>larvae!BH1</f>
        <v>30</v>
      </c>
      <c r="D31" s="103" t="str">
        <f>IF(larvae!BI3&gt;0,larvae!BI3,"")</f>
        <v/>
      </c>
      <c r="E31" s="118" t="str">
        <f>IF(larvae!BI6&gt;0,larvae!BI6,"")</f>
        <v/>
      </c>
      <c r="F31" s="118" t="str">
        <f>IF(larvae!BI7&gt;0,larvae!BI7,"")</f>
        <v/>
      </c>
      <c r="G31" s="118" t="str">
        <f>IF(larvae!BI8&gt;0,larvae!BI8,"")</f>
        <v/>
      </c>
      <c r="H31" s="118" t="str">
        <f>IF(larvae!BI9&gt;0,larvae!BI9,"")</f>
        <v/>
      </c>
      <c r="I31" s="118" t="str">
        <f>IF(larvae!BI10&gt;0,larvae!BI10,"")</f>
        <v/>
      </c>
      <c r="J31" s="119" t="e">
        <f>IF(larvae!#REF!&gt;0,larvae!#REF!,"")</f>
        <v>#REF!</v>
      </c>
      <c r="K31" s="118" t="e">
        <f>IF(larvae!#REF!&gt;0,larvae!#REF!,"")</f>
        <v>#REF!</v>
      </c>
      <c r="L31" s="118" t="e">
        <f>IF(larvae!#REF!&gt;0,larvae!#REF!,"")</f>
        <v>#REF!</v>
      </c>
      <c r="M31" s="118" t="e">
        <f>IF(larvae!#REF!&gt;0,larvae!#REF!,"")</f>
        <v>#REF!</v>
      </c>
      <c r="N31" s="118" t="e">
        <f>IF(larvae!#REF!&gt;0,larvae!#REF!,"")</f>
        <v>#REF!</v>
      </c>
      <c r="O31" s="118" t="str">
        <f>IF(larvae!BI14&gt;0,larvae!BI14,"")</f>
        <v/>
      </c>
      <c r="P31" s="118" t="e">
        <f>IF(larvae!#REF!&gt;0,larvae!#REF!,"")</f>
        <v>#REF!</v>
      </c>
      <c r="Q31" s="118" t="e">
        <f>IF(larvae!#REF!&gt;0,larvae!#REF!,"")</f>
        <v>#REF!</v>
      </c>
      <c r="R31" s="118" t="str">
        <f>IF(larvae!BI15&gt;0,larvae!BI15,"")</f>
        <v/>
      </c>
      <c r="S31" s="118" t="str">
        <f>IF(larvae!BI16&gt;0,larvae!BI16,"")</f>
        <v/>
      </c>
      <c r="T31" s="118" t="e">
        <f>IF(larvae!#REF!&gt;0,larvae!#REF!,"")</f>
        <v>#REF!</v>
      </c>
      <c r="U31" s="118" t="e">
        <f>IF(larvae!#REF!&gt;0,larvae!#REF!,"")</f>
        <v>#REF!</v>
      </c>
      <c r="V31" s="118" t="str">
        <f>IF(larvae!BI17&gt;0,larvae!BI17,"")</f>
        <v/>
      </c>
      <c r="W31" s="118" t="e">
        <f>IF(larvae!#REF!&gt;0,larvae!#REF!,"")</f>
        <v>#REF!</v>
      </c>
      <c r="X31" s="118" t="e">
        <f>IF(larvae!#REF!&gt;0,larvae!#REF!,"")</f>
        <v>#REF!</v>
      </c>
      <c r="Y31" s="118" t="str">
        <f>IF(larvae!BI18&gt;0,larvae!BI18,"")</f>
        <v/>
      </c>
      <c r="Z31" s="118" t="str">
        <f>IF(larvae!BI20&gt;0,larvae!BI20,"")</f>
        <v/>
      </c>
      <c r="AA31" s="118" t="str">
        <f>IF(larvae!BI22&gt;0,larvae!BI22,"")</f>
        <v/>
      </c>
      <c r="AB31" s="118" t="str">
        <f>IF(larvae!BI23&gt;0,larvae!BI23,"")</f>
        <v/>
      </c>
      <c r="AC31" s="118" t="str">
        <f>IF(larvae!BI26&gt;0,larvae!BI26,"")</f>
        <v/>
      </c>
      <c r="AD31" s="118" t="str">
        <f>IF(larvae!BI27&gt;0,larvae!BI27,"")</f>
        <v/>
      </c>
      <c r="AE31" s="118" t="str">
        <f>IF(larvae!BI30&gt;0,larvae!BI30,"")</f>
        <v/>
      </c>
      <c r="AF31" s="118" t="str">
        <f>IF(larvae!BI31&gt;0,larvae!BI31,"")</f>
        <v/>
      </c>
      <c r="AG31" s="118" t="str">
        <f>IF(larvae!BI34&gt;0,larvae!BI34,"")</f>
        <v/>
      </c>
      <c r="AH31" s="118" t="str">
        <f>IF(larvae!BI35&gt;0,larvae!BI35,"")</f>
        <v/>
      </c>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66"/>
  </sheetPr>
  <dimension ref="B2:F16"/>
  <sheetViews>
    <sheetView tabSelected="1" topLeftCell="A4" zoomScale="205" zoomScaleNormal="205" workbookViewId="0">
      <selection activeCell="D18" sqref="D18"/>
    </sheetView>
  </sheetViews>
  <sheetFormatPr baseColWidth="10" defaultColWidth="8.83203125" defaultRowHeight="20"/>
  <cols>
    <col min="1" max="1" width="3.83203125" style="121" customWidth="1"/>
    <col min="2" max="2" width="20.5" style="121" bestFit="1" customWidth="1"/>
    <col min="3" max="3" width="3.83203125" style="121" customWidth="1"/>
    <col min="4" max="4" width="55.83203125" style="121" customWidth="1"/>
    <col min="5" max="16384" width="8.83203125" style="121"/>
  </cols>
  <sheetData>
    <row r="2" spans="2:6">
      <c r="B2" s="120" t="s">
        <v>58</v>
      </c>
      <c r="D2" s="122" t="s">
        <v>42</v>
      </c>
    </row>
    <row r="3" spans="2:6">
      <c r="B3" s="120" t="s">
        <v>59</v>
      </c>
      <c r="D3" s="123" t="s">
        <v>87</v>
      </c>
    </row>
    <row r="4" spans="2:6">
      <c r="B4" s="120" t="s">
        <v>88</v>
      </c>
      <c r="D4" s="123" t="s">
        <v>89</v>
      </c>
    </row>
    <row r="5" spans="2:6">
      <c r="B5" s="124"/>
      <c r="D5" s="125"/>
    </row>
    <row r="6" spans="2:6">
      <c r="B6" s="120" t="s">
        <v>90</v>
      </c>
      <c r="D6" s="123" t="s">
        <v>91</v>
      </c>
    </row>
    <row r="7" spans="2:6">
      <c r="B7" s="120" t="s">
        <v>92</v>
      </c>
      <c r="D7" s="123" t="s">
        <v>93</v>
      </c>
    </row>
    <row r="11" spans="2:6">
      <c r="B11" s="151" t="s">
        <v>106</v>
      </c>
      <c r="C11" s="151"/>
      <c r="D11" s="151"/>
      <c r="E11" s="151"/>
      <c r="F11" s="151"/>
    </row>
    <row r="12" spans="2:6">
      <c r="B12" s="151"/>
      <c r="C12" s="151"/>
      <c r="D12" s="151"/>
      <c r="E12" s="151"/>
      <c r="F12" s="151"/>
    </row>
    <row r="13" spans="2:6">
      <c r="B13" s="151"/>
      <c r="C13" s="151"/>
      <c r="D13" s="151"/>
      <c r="E13" s="151"/>
      <c r="F13" s="151"/>
    </row>
    <row r="14" spans="2:6">
      <c r="B14" s="151"/>
      <c r="C14" s="151"/>
      <c r="D14" s="151"/>
      <c r="E14" s="151"/>
      <c r="F14" s="151"/>
    </row>
    <row r="15" spans="2:6">
      <c r="B15" s="151"/>
      <c r="C15" s="151"/>
      <c r="D15" s="151"/>
      <c r="E15" s="151"/>
      <c r="F15" s="151"/>
    </row>
    <row r="16" spans="2:6">
      <c r="B16" s="151"/>
      <c r="C16" s="151"/>
      <c r="D16" s="151"/>
      <c r="E16" s="151"/>
      <c r="F16" s="151"/>
    </row>
  </sheetData>
  <mergeCells count="1">
    <mergeCell ref="B11:F16"/>
  </mergeCells>
  <pageMargins left="0.7" right="0.7" top="0.75" bottom="0.75" header="0.3" footer="0.3"/>
  <pageSetup paperSize="9"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BX41"/>
  <sheetViews>
    <sheetView zoomScaleNormal="100" workbookViewId="0">
      <pane xSplit="1" ySplit="2" topLeftCell="B3" activePane="bottomRight" state="frozen"/>
      <selection pane="topRight" activeCell="B1" sqref="B1"/>
      <selection pane="bottomLeft" activeCell="A3" sqref="A3"/>
      <selection pane="bottomRight" activeCell="E8" sqref="E8"/>
    </sheetView>
  </sheetViews>
  <sheetFormatPr baseColWidth="10" defaultColWidth="9.1640625" defaultRowHeight="14"/>
  <cols>
    <col min="1" max="1" width="35.5" style="6" bestFit="1" customWidth="1"/>
    <col min="2" max="61" width="6.6640625" style="6" customWidth="1"/>
    <col min="62" max="62" width="2.83203125" style="6" customWidth="1"/>
    <col min="63" max="63" width="35.5" style="6" bestFit="1" customWidth="1"/>
    <col min="64" max="64" width="3.1640625" style="6" bestFit="1" customWidth="1"/>
    <col min="65" max="65" width="6.1640625" style="6" customWidth="1"/>
    <col min="66" max="66" width="2.5" style="6" customWidth="1"/>
    <col min="67" max="67" width="6.1640625" style="6" customWidth="1"/>
    <col min="68" max="68" width="7.5" style="6" bestFit="1" customWidth="1"/>
    <col min="69" max="69" width="2.5" style="6" customWidth="1"/>
    <col min="70" max="70" width="7.5" style="6" bestFit="1" customWidth="1"/>
    <col min="71" max="71" width="7.83203125" style="6" bestFit="1" customWidth="1"/>
    <col min="72" max="72" width="7.5" style="6" bestFit="1" customWidth="1"/>
    <col min="73" max="73" width="7.83203125" style="6" bestFit="1" customWidth="1"/>
    <col min="74" max="74" width="7.33203125" style="6" bestFit="1" customWidth="1"/>
    <col min="75" max="75" width="6.83203125" style="6" bestFit="1" customWidth="1"/>
    <col min="76" max="76" width="7.5" style="6" bestFit="1" customWidth="1"/>
    <col min="77" max="16384" width="9.1640625" style="6"/>
  </cols>
  <sheetData>
    <row r="1" spans="1:76" ht="16.5" customHeight="1">
      <c r="A1" s="5" t="s">
        <v>13</v>
      </c>
      <c r="B1" s="145" t="s">
        <v>105</v>
      </c>
      <c r="C1" s="145"/>
      <c r="D1" s="145">
        <v>1</v>
      </c>
      <c r="E1" s="145"/>
      <c r="F1" s="145">
        <v>2</v>
      </c>
      <c r="G1" s="145"/>
      <c r="H1" s="145">
        <v>3</v>
      </c>
      <c r="I1" s="145"/>
      <c r="J1" s="145">
        <v>4</v>
      </c>
      <c r="K1" s="145"/>
      <c r="L1" s="145">
        <v>5</v>
      </c>
      <c r="M1" s="145"/>
      <c r="N1" s="145">
        <v>6</v>
      </c>
      <c r="O1" s="145"/>
      <c r="P1" s="145">
        <v>7</v>
      </c>
      <c r="Q1" s="145"/>
      <c r="R1" s="145">
        <v>8</v>
      </c>
      <c r="S1" s="145"/>
      <c r="T1" s="145">
        <v>9</v>
      </c>
      <c r="U1" s="145"/>
      <c r="V1" s="145">
        <v>10</v>
      </c>
      <c r="W1" s="145"/>
      <c r="X1" s="145">
        <v>11</v>
      </c>
      <c r="Y1" s="145"/>
      <c r="Z1" s="145">
        <v>12</v>
      </c>
      <c r="AA1" s="145"/>
      <c r="AB1" s="145">
        <v>13</v>
      </c>
      <c r="AC1" s="145"/>
      <c r="AD1" s="145">
        <v>14</v>
      </c>
      <c r="AE1" s="145"/>
      <c r="AF1" s="145">
        <v>15</v>
      </c>
      <c r="AG1" s="145"/>
      <c r="AH1" s="145">
        <v>16</v>
      </c>
      <c r="AI1" s="145"/>
      <c r="AJ1" s="145">
        <v>17</v>
      </c>
      <c r="AK1" s="145"/>
      <c r="AL1" s="145">
        <v>18</v>
      </c>
      <c r="AM1" s="145"/>
      <c r="AN1" s="145">
        <v>19</v>
      </c>
      <c r="AO1" s="145"/>
      <c r="AP1" s="146">
        <v>21</v>
      </c>
      <c r="AQ1" s="146"/>
      <c r="AR1" s="146">
        <v>22</v>
      </c>
      <c r="AS1" s="146"/>
      <c r="AT1" s="146">
        <v>23</v>
      </c>
      <c r="AU1" s="146"/>
      <c r="AV1" s="146">
        <v>24</v>
      </c>
      <c r="AW1" s="146"/>
      <c r="AX1" s="146">
        <v>25</v>
      </c>
      <c r="AY1" s="146"/>
      <c r="AZ1" s="146">
        <v>26</v>
      </c>
      <c r="BA1" s="146"/>
      <c r="BB1" s="146">
        <v>27</v>
      </c>
      <c r="BC1" s="146"/>
      <c r="BD1" s="146">
        <v>28</v>
      </c>
      <c r="BE1" s="146"/>
      <c r="BF1" s="146">
        <v>29</v>
      </c>
      <c r="BG1" s="146"/>
      <c r="BH1" s="146">
        <v>30</v>
      </c>
      <c r="BI1" s="146"/>
      <c r="BK1" s="141" t="s">
        <v>11</v>
      </c>
      <c r="BL1" s="143" t="s">
        <v>2</v>
      </c>
      <c r="BM1" s="135" t="s">
        <v>12</v>
      </c>
      <c r="BN1" s="135"/>
      <c r="BO1" s="135"/>
      <c r="BP1" s="135"/>
      <c r="BQ1" s="135"/>
      <c r="BR1" s="136"/>
      <c r="BS1" s="135" t="s">
        <v>0</v>
      </c>
      <c r="BT1" s="136"/>
      <c r="BU1" s="135" t="s">
        <v>1</v>
      </c>
      <c r="BV1" s="137"/>
      <c r="BW1" s="135" t="s">
        <v>105</v>
      </c>
      <c r="BX1" s="135"/>
    </row>
    <row r="2" spans="1:76" ht="16.5" customHeight="1">
      <c r="A2" s="7" t="s">
        <v>11</v>
      </c>
      <c r="B2" s="8" t="s">
        <v>14</v>
      </c>
      <c r="C2" s="9" t="s">
        <v>40</v>
      </c>
      <c r="D2" s="8" t="s">
        <v>14</v>
      </c>
      <c r="E2" s="9" t="s">
        <v>40</v>
      </c>
      <c r="F2" s="8" t="s">
        <v>14</v>
      </c>
      <c r="G2" s="9" t="s">
        <v>40</v>
      </c>
      <c r="H2" s="8" t="s">
        <v>14</v>
      </c>
      <c r="I2" s="9" t="s">
        <v>40</v>
      </c>
      <c r="J2" s="8" t="s">
        <v>14</v>
      </c>
      <c r="K2" s="9" t="s">
        <v>40</v>
      </c>
      <c r="L2" s="8" t="s">
        <v>14</v>
      </c>
      <c r="M2" s="9" t="s">
        <v>40</v>
      </c>
      <c r="N2" s="8" t="s">
        <v>14</v>
      </c>
      <c r="O2" s="9" t="s">
        <v>40</v>
      </c>
      <c r="P2" s="8" t="s">
        <v>14</v>
      </c>
      <c r="Q2" s="9" t="s">
        <v>40</v>
      </c>
      <c r="R2" s="8" t="s">
        <v>14</v>
      </c>
      <c r="S2" s="9" t="s">
        <v>40</v>
      </c>
      <c r="T2" s="8" t="s">
        <v>14</v>
      </c>
      <c r="U2" s="9" t="s">
        <v>40</v>
      </c>
      <c r="V2" s="8" t="s">
        <v>14</v>
      </c>
      <c r="W2" s="9" t="s">
        <v>40</v>
      </c>
      <c r="X2" s="8" t="s">
        <v>14</v>
      </c>
      <c r="Y2" s="9" t="s">
        <v>40</v>
      </c>
      <c r="Z2" s="8" t="s">
        <v>14</v>
      </c>
      <c r="AA2" s="9" t="s">
        <v>40</v>
      </c>
      <c r="AB2" s="8" t="s">
        <v>14</v>
      </c>
      <c r="AC2" s="9" t="s">
        <v>40</v>
      </c>
      <c r="AD2" s="8" t="s">
        <v>14</v>
      </c>
      <c r="AE2" s="9" t="s">
        <v>40</v>
      </c>
      <c r="AF2" s="8" t="s">
        <v>14</v>
      </c>
      <c r="AG2" s="9" t="s">
        <v>40</v>
      </c>
      <c r="AH2" s="8" t="s">
        <v>14</v>
      </c>
      <c r="AI2" s="9" t="s">
        <v>40</v>
      </c>
      <c r="AJ2" s="8" t="s">
        <v>14</v>
      </c>
      <c r="AK2" s="9" t="s">
        <v>40</v>
      </c>
      <c r="AL2" s="8" t="s">
        <v>14</v>
      </c>
      <c r="AM2" s="9" t="s">
        <v>40</v>
      </c>
      <c r="AN2" s="8" t="s">
        <v>14</v>
      </c>
      <c r="AO2" s="9" t="s">
        <v>40</v>
      </c>
      <c r="AP2" s="8" t="s">
        <v>14</v>
      </c>
      <c r="AQ2" s="9" t="s">
        <v>40</v>
      </c>
      <c r="AR2" s="8" t="s">
        <v>14</v>
      </c>
      <c r="AS2" s="9" t="s">
        <v>40</v>
      </c>
      <c r="AT2" s="8" t="s">
        <v>14</v>
      </c>
      <c r="AU2" s="9" t="s">
        <v>40</v>
      </c>
      <c r="AV2" s="8" t="s">
        <v>14</v>
      </c>
      <c r="AW2" s="9" t="s">
        <v>40</v>
      </c>
      <c r="AX2" s="8" t="s">
        <v>14</v>
      </c>
      <c r="AY2" s="9" t="s">
        <v>40</v>
      </c>
      <c r="AZ2" s="8" t="s">
        <v>14</v>
      </c>
      <c r="BA2" s="9" t="s">
        <v>40</v>
      </c>
      <c r="BB2" s="8" t="s">
        <v>14</v>
      </c>
      <c r="BC2" s="9" t="s">
        <v>40</v>
      </c>
      <c r="BD2" s="8" t="s">
        <v>14</v>
      </c>
      <c r="BE2" s="9" t="s">
        <v>40</v>
      </c>
      <c r="BF2" s="8" t="s">
        <v>14</v>
      </c>
      <c r="BG2" s="9" t="s">
        <v>40</v>
      </c>
      <c r="BH2" s="8" t="s">
        <v>14</v>
      </c>
      <c r="BI2" s="9" t="s">
        <v>40</v>
      </c>
      <c r="BK2" s="142"/>
      <c r="BL2" s="144"/>
      <c r="BM2" s="138" t="s">
        <v>14</v>
      </c>
      <c r="BN2" s="138"/>
      <c r="BO2" s="138"/>
      <c r="BP2" s="139" t="s">
        <v>40</v>
      </c>
      <c r="BQ2" s="139"/>
      <c r="BR2" s="140"/>
      <c r="BS2" s="59" t="s">
        <v>14</v>
      </c>
      <c r="BT2" s="60" t="s">
        <v>40</v>
      </c>
      <c r="BU2" s="59" t="s">
        <v>14</v>
      </c>
      <c r="BV2" s="61" t="s">
        <v>40</v>
      </c>
      <c r="BW2" s="59" t="s">
        <v>14</v>
      </c>
      <c r="BX2" s="62" t="s">
        <v>40</v>
      </c>
    </row>
    <row r="3" spans="1:76" ht="16.5" customHeight="1">
      <c r="A3" s="10" t="s">
        <v>4</v>
      </c>
      <c r="B3" s="11">
        <v>244.8</v>
      </c>
      <c r="C3" s="1">
        <f>IF(AND((B3&gt;0),(B$4&gt;0)),(B3/B$4*100),"")</f>
        <v>506.83229813664605</v>
      </c>
      <c r="D3" s="11">
        <v>240</v>
      </c>
      <c r="E3" s="1">
        <f>IF(AND((D3&gt;0),(D$4&gt;0)),(D3/D$4*100),"")</f>
        <v>480</v>
      </c>
      <c r="F3" s="11">
        <v>204.41</v>
      </c>
      <c r="G3" s="1">
        <f>IF(AND((F3&gt;0),(F$4&gt;0)),(F3/F$4*100),"")</f>
        <v>489.72208912314323</v>
      </c>
      <c r="H3" s="11">
        <v>268.48</v>
      </c>
      <c r="I3" s="1">
        <f>IF(AND((H3&gt;0),(H$4&gt;0)),(H3/H$4*100),"")</f>
        <v>500.14903129657233</v>
      </c>
      <c r="J3" s="11">
        <v>267.13</v>
      </c>
      <c r="K3" s="1">
        <f>IF(AND((J3&gt;0),(J$4&gt;0)),(J3/J$4*100),"")</f>
        <v>497.72684926402081</v>
      </c>
      <c r="L3" s="11">
        <v>211.38</v>
      </c>
      <c r="M3" s="1">
        <f>IF(AND((L3&gt;0),(L$4&gt;0)),(L3/L$4*100),"")</f>
        <v>528.58214553638402</v>
      </c>
      <c r="N3" s="11">
        <v>220.41</v>
      </c>
      <c r="O3" s="1">
        <f>IF(AND((N3&gt;0),(N$4&gt;0)),(N3/N$4*100),"")</f>
        <v>483.99209486166006</v>
      </c>
      <c r="P3" s="11">
        <v>228.81</v>
      </c>
      <c r="Q3" s="1">
        <f>IF(AND((P3&gt;0),(P$4&gt;0)),(P3/P$4*100),"")</f>
        <v>528.06369720747762</v>
      </c>
      <c r="R3" s="11">
        <v>222.27</v>
      </c>
      <c r="S3" s="1">
        <f>IF(AND((R3&gt;0),(R$4&gt;0)),(R3/R$4*100),"")</f>
        <v>492.29235880398676</v>
      </c>
      <c r="T3" s="11">
        <v>231.58</v>
      </c>
      <c r="U3" s="1">
        <f>IF(AND((T3&gt;0),(T$4&gt;0)),(T3/T$4*100),"")</f>
        <v>508.07371654234316</v>
      </c>
      <c r="V3" s="11">
        <v>269.3</v>
      </c>
      <c r="W3" s="1">
        <f>IF(AND((V3&gt;0),(V$4&gt;0)),(V3/V$4*100),"")</f>
        <v>515.90038314176252</v>
      </c>
      <c r="X3" s="11">
        <v>271.04000000000002</v>
      </c>
      <c r="Y3" s="1">
        <f>IF(AND((X3&gt;0),(X$4&gt;0)),(X3/X$4*100),"")</f>
        <v>562.44034031956846</v>
      </c>
      <c r="Z3" s="11">
        <v>216.37</v>
      </c>
      <c r="AA3" s="1">
        <f>IF(AND((Z3&gt;0),(Z$4&gt;0)),(Z3/Z$4*100),"")</f>
        <v>488.08933002481399</v>
      </c>
      <c r="AB3" s="11">
        <v>233.33</v>
      </c>
      <c r="AC3" s="1">
        <f>IF(AND((AB3&gt;0),(AB$4&gt;0)),(AB3/AB$4*100),"")</f>
        <v>481.48988856789111</v>
      </c>
      <c r="AD3" s="11">
        <v>279.73</v>
      </c>
      <c r="AE3" s="1">
        <f t="shared" ref="AE3" si="0">IF(AND((AD3&gt;0),(AD$4&gt;0)),(AD3/AD$4*100),"")</f>
        <v>464.59059956817805</v>
      </c>
      <c r="AF3" s="11">
        <v>253</v>
      </c>
      <c r="AG3" s="1">
        <f t="shared" ref="AG3" si="1">IF(AND((AF3&gt;0),(AF$4&gt;0)),(AF3/AF$4*100),"")</f>
        <v>483.74760994263869</v>
      </c>
      <c r="AH3" s="11">
        <v>221</v>
      </c>
      <c r="AI3" s="1">
        <f t="shared" ref="AI3" si="2">IF(AND((AH3&gt;0),(AH$4&gt;0)),(AH3/AH$4*100),"")</f>
        <v>450.10183299389001</v>
      </c>
      <c r="AJ3" s="11">
        <v>210</v>
      </c>
      <c r="AK3" s="1">
        <f t="shared" ref="AK3" si="3">IF(AND((AJ3&gt;0),(AJ$4&gt;0)),(AJ3/AJ$4*100),"")</f>
        <v>491.80327868852453</v>
      </c>
      <c r="AL3" s="11">
        <v>235</v>
      </c>
      <c r="AM3" s="1">
        <f t="shared" ref="AM3" si="4">IF(AND((AL3&gt;0),(AL$4&gt;0)),(AL3/AL$4*100),"")</f>
        <v>494.73684210526318</v>
      </c>
      <c r="AN3" s="11">
        <v>251</v>
      </c>
      <c r="AO3" s="1">
        <f t="shared" ref="AO3" si="5">IF(AND((AN3&gt;0),(AN$4&gt;0)),(AN3/AN$4*100),"")</f>
        <v>492.93008641005497</v>
      </c>
      <c r="AP3" s="11"/>
      <c r="AQ3" s="1" t="str">
        <f t="shared" ref="AQ3" si="6">IF(AND((AP3&gt;0),(AP$4&gt;0)),(AP3/AP$4*100),"")</f>
        <v/>
      </c>
      <c r="AR3" s="11"/>
      <c r="AS3" s="1" t="str">
        <f t="shared" ref="AS3" si="7">IF(AND((AR3&gt;0),(AR$4&gt;0)),(AR3/AR$4*100),"")</f>
        <v/>
      </c>
      <c r="AT3" s="11"/>
      <c r="AU3" s="1" t="str">
        <f t="shared" ref="AU3" si="8">IF(AND((AT3&gt;0),(AT$4&gt;0)),(AT3/AT$4*100),"")</f>
        <v/>
      </c>
      <c r="AV3" s="11"/>
      <c r="AW3" s="1" t="str">
        <f t="shared" ref="AW3" si="9">IF(AND((AV3&gt;0),(AV$4&gt;0)),(AV3/AV$4*100),"")</f>
        <v/>
      </c>
      <c r="AX3" s="11"/>
      <c r="AY3" s="1" t="str">
        <f t="shared" ref="AY3" si="10">IF(AND((AX3&gt;0),(AX$4&gt;0)),(AX3/AX$4*100),"")</f>
        <v/>
      </c>
      <c r="AZ3" s="11"/>
      <c r="BA3" s="1" t="str">
        <f t="shared" ref="BA3" si="11">IF(AND((AZ3&gt;0),(AZ$4&gt;0)),(AZ3/AZ$4*100),"")</f>
        <v/>
      </c>
      <c r="BB3" s="11"/>
      <c r="BC3" s="1" t="str">
        <f t="shared" ref="BC3" si="12">IF(AND((BB3&gt;0),(BB$4&gt;0)),(BB3/BB$4*100),"")</f>
        <v/>
      </c>
      <c r="BD3" s="11"/>
      <c r="BE3" s="1" t="str">
        <f t="shared" ref="BE3" si="13">IF(AND((BD3&gt;0),(BD$4&gt;0)),(BD3/BD$4*100),"")</f>
        <v/>
      </c>
      <c r="BF3" s="11"/>
      <c r="BG3" s="1" t="str">
        <f t="shared" ref="BG3" si="14">IF(AND((BF3&gt;0),(BF$4&gt;0)),(BF3/BF$4*100),"")</f>
        <v/>
      </c>
      <c r="BH3" s="11"/>
      <c r="BI3" s="1" t="str">
        <f t="shared" ref="BI3" si="15">IF(AND((BH3&gt;0),(BH$4&gt;0)),(BH3/BH$4*100),"")</f>
        <v/>
      </c>
      <c r="BJ3" s="12"/>
      <c r="BK3" s="55" t="s">
        <v>4</v>
      </c>
      <c r="BL3" s="20">
        <f>COUNT(B3,D3,F3,H3,J3,L3,N3,P3,R3,T3,V3,X3,Z3,AB3,AD3,AF3,AH3,AJ3,AL3,AN3,AP3,AR3,AT3,AV3,AX3,AZ3,BB3,BD3,BF3,BH3)</f>
        <v>20</v>
      </c>
      <c r="BM3" s="21">
        <f>IF(SUM(B3,D3,F3,H3,J3,L3,N3,P3,R3,T3,V3,X3,Z3,AB3,AD3,AF3,AH3,AJ3,AL3,AN3,AP3,AR3,AT3,AV3,AX3,AZ3,BB3,BD3,BF3,BH3)&gt;0,MIN(B3,D3,F3,H3,J3,L3,N3,P3,R3,T3,V3,X3,Z3,AB3,AD3,AF3,AH3,AJ3,AL3,AN3,AP3,AR3,AT3,AV3,AX3,AZ3,BB3,BD3,BF3,BH3),"")</f>
        <v>204.41</v>
      </c>
      <c r="BN3" s="22" t="str">
        <f>IF(COUNT(BM3)&gt;0,"–","?")</f>
        <v>–</v>
      </c>
      <c r="BO3" s="23">
        <f>IF(SUM(B3,D3,F3,H3,J3,L3,N3,P3,R3,T3,V3,X3,Z3,AB3,AD3,AF3,AH3,AJ3,AL3,AN3,AP3,AR3,AT3,AV3,AX3,AZ3,BB3,BD3,BF3,BH3)&gt;0,MAX(B3,D3,F3,H3,J3,L3,N3,P3,R3,T3,V3,X3,Z3,AB3,AD3,AF3,AH3,AJ3,AL3,AN3,AP3,AR3,AT3,AV3,AX3,AZ3,BB3,BD3,BF3,BH3),"")</f>
        <v>279.73</v>
      </c>
      <c r="BP3" s="24">
        <f>IF(SUM(C3,E3,G3,I3,K3,M3,O3,Q3,S3,U3,W3,Y3,AA3,AC3,AE3,AG3,AI3,AK3,AM3,AO3,AQ3,AS3,AU3,AW3,AY3,BA3,BC3,BE3,BG3,BI3)&gt;0,MIN(C3,E3,G3,I3,K3,M3,O3,Q3,S3,U3,W3,Y3,AA3,AC3,AE3,AG3,AI3,AK3,AM3,AO3,AQ3,AS3,AU3,AW3,AY3,BA3,BC3,BE3,BG3,BI3),"")</f>
        <v>450.10183299389001</v>
      </c>
      <c r="BQ3" s="25" t="str">
        <f>IF(COUNT(BP3)&gt;0,"–","?")</f>
        <v>–</v>
      </c>
      <c r="BR3" s="26">
        <f>IF(SUM(C3,E3,G3,I3,K3,M3,O3,Q3,S3,U3,W3,Y3,AA3,AC3,AE3,AG3,AI3,AK3,AM3,AO3,AQ3,AS3,AU3,AW3,AY3,BA3,BC3,BE3,BG3,BI3)&gt;0,MAX(C3,E3,G3,I3,K3,M3,O3,Q3,S3,U3,W3,Y3,AA3,AC3,AE3,AG3,AI3,AK3,AM3,AO3,AQ3,AS3,AU3,AW3,AY3,BA3,BC3,BE3,BG3,BI3),"")</f>
        <v>562.44034031956846</v>
      </c>
      <c r="BS3" s="27">
        <f>IF(SUM(B3,D3,F3,H3,J3,L3,N3,P3,R3,T3,V3,X3,Z3,AB3,AD3,AF3,AH3,AJ3,AL3,AN3,AP3,AR3,AT3,AV3,AX3,AZ3,BB3,BD3,BF3,BH3)&gt;0,AVERAGE(B3,D3,F3,H3,J3,L3,N3,P3,R3,T3,V3,X3,Z3,AB3,AD3,AF3,AH3,AJ3,AL3,AN3,AP3,AR3,AT3,AV3,AX3,AZ3,BB3,BD3,BF3,BH3),"?")</f>
        <v>238.95200000000006</v>
      </c>
      <c r="BT3" s="28">
        <f>IF(SUM(C3,E3,G3,I3,K3,M3,O3,Q3,S3,U3,W3,Y3,AA3,AC3,AE3,AG3,AI3,AK3,AM3,AO3,AQ3,AS3,AU3,AW3,AY3,BA3,BC3,BE3,BG3,BI3)&gt;0,AVERAGE(C3,E3,G3,I3,K3,M3,O3,Q3,S3,U3,W3,Y3,AA3,AC3,AE3,AG3,AI3,AK3,AM3,AO3,AQ3,AS3,AU3,AW3,AY3,BA3,BC3,BE3,BG3,BI3),"?")</f>
        <v>497.06322362674098</v>
      </c>
      <c r="BU3" s="22">
        <f>IF(COUNT(B3,D3,F3,H3,J3,L3,N3,P3,R3,T3,V3,X3,Z3,AB3,AD3,AF3,AH3,AJ3,AL3,AN3,AP3,AR3,AT3,AV3,AX3,AZ3,BB3,BD3,BF3,BH3)&gt;1,STDEV(B3,D3,F3,H3,J3,L3,N3,P3,R3,T3,V3,X3,Z3,AB3,AD3,AF3,AH3,AJ3,AL3,AN3,AP3,AR3,AT3,AV3,AX3,AZ3,BB3,BD3,BF3,BH3),"?")</f>
        <v>23.064574704853971</v>
      </c>
      <c r="BV3" s="29">
        <f>IF(COUNT(C3,E3,G3,I3,K3,M3,O3,Q3,S3,U3,W3,Y3,AA3,AC3,AE3,AG3,AI3,AK3,AM3,AO3,AQ3,AS3,AU3,AW3,AY3,BA3,BC3,BE3,BG3,BI3)&gt;1,STDEV(C3,E3,G3,I3,K3,M3,O3,Q3,S3,U3,W3,Y3,AA3,AC3,AE3,AG3,AI3,AK3,AM3,AO3,AQ3,AS3,AU3,AW3,AY3,BA3,BC3,BE3,BG3,BI3),"?")</f>
        <v>24.234748950669299</v>
      </c>
      <c r="BW3" s="22">
        <f>IF(COUNT(B3)&gt;0,B3,"?")</f>
        <v>244.8</v>
      </c>
      <c r="BX3" s="25">
        <f>IF(COUNT(C3)&gt;0,C3,"?")</f>
        <v>506.83229813664605</v>
      </c>
    </row>
    <row r="4" spans="1:76" ht="16.5" customHeight="1">
      <c r="A4" s="13" t="s">
        <v>28</v>
      </c>
      <c r="B4" s="14">
        <v>48.3</v>
      </c>
      <c r="C4" s="2" t="s">
        <v>3</v>
      </c>
      <c r="D4" s="14">
        <v>50</v>
      </c>
      <c r="E4" s="2" t="s">
        <v>3</v>
      </c>
      <c r="F4" s="14">
        <v>41.74</v>
      </c>
      <c r="G4" s="2" t="s">
        <v>3</v>
      </c>
      <c r="H4" s="14">
        <v>53.68</v>
      </c>
      <c r="I4" s="2" t="s">
        <v>3</v>
      </c>
      <c r="J4" s="14">
        <v>53.67</v>
      </c>
      <c r="K4" s="2" t="s">
        <v>3</v>
      </c>
      <c r="L4" s="14">
        <v>39.99</v>
      </c>
      <c r="M4" s="2" t="s">
        <v>3</v>
      </c>
      <c r="N4" s="14">
        <v>45.54</v>
      </c>
      <c r="O4" s="2" t="s">
        <v>3</v>
      </c>
      <c r="P4" s="14">
        <v>43.33</v>
      </c>
      <c r="Q4" s="2" t="s">
        <v>3</v>
      </c>
      <c r="R4" s="14">
        <v>45.15</v>
      </c>
      <c r="S4" s="2" t="s">
        <v>3</v>
      </c>
      <c r="T4" s="14">
        <v>45.58</v>
      </c>
      <c r="U4" s="2" t="s">
        <v>3</v>
      </c>
      <c r="V4" s="14">
        <v>52.2</v>
      </c>
      <c r="W4" s="2" t="s">
        <v>3</v>
      </c>
      <c r="X4" s="14">
        <v>48.19</v>
      </c>
      <c r="Y4" s="2" t="s">
        <v>3</v>
      </c>
      <c r="Z4" s="14">
        <v>44.33</v>
      </c>
      <c r="AA4" s="2" t="s">
        <v>3</v>
      </c>
      <c r="AB4" s="14">
        <v>48.46</v>
      </c>
      <c r="AC4" s="2" t="s">
        <v>3</v>
      </c>
      <c r="AD4" s="14">
        <v>60.21</v>
      </c>
      <c r="AE4" s="2" t="s">
        <v>3</v>
      </c>
      <c r="AF4" s="14">
        <v>52.3</v>
      </c>
      <c r="AG4" s="2" t="s">
        <v>3</v>
      </c>
      <c r="AH4" s="14">
        <v>49.1</v>
      </c>
      <c r="AI4" s="2" t="s">
        <v>3</v>
      </c>
      <c r="AJ4" s="14">
        <v>42.7</v>
      </c>
      <c r="AK4" s="2" t="s">
        <v>3</v>
      </c>
      <c r="AL4" s="14">
        <v>47.5</v>
      </c>
      <c r="AM4" s="2" t="s">
        <v>3</v>
      </c>
      <c r="AN4" s="14">
        <v>50.92</v>
      </c>
      <c r="AO4" s="2" t="s">
        <v>3</v>
      </c>
      <c r="AP4" s="14"/>
      <c r="AQ4" s="2" t="s">
        <v>3</v>
      </c>
      <c r="AR4" s="14"/>
      <c r="AS4" s="2" t="s">
        <v>3</v>
      </c>
      <c r="AT4" s="14"/>
      <c r="AU4" s="2" t="s">
        <v>3</v>
      </c>
      <c r="AV4" s="14"/>
      <c r="AW4" s="2" t="s">
        <v>3</v>
      </c>
      <c r="AX4" s="14"/>
      <c r="AY4" s="2" t="s">
        <v>3</v>
      </c>
      <c r="AZ4" s="14"/>
      <c r="BA4" s="2" t="s">
        <v>3</v>
      </c>
      <c r="BB4" s="14"/>
      <c r="BC4" s="2" t="s">
        <v>3</v>
      </c>
      <c r="BD4" s="14"/>
      <c r="BE4" s="2" t="s">
        <v>3</v>
      </c>
      <c r="BF4" s="14"/>
      <c r="BG4" s="2" t="s">
        <v>3</v>
      </c>
      <c r="BH4" s="14"/>
      <c r="BI4" s="2" t="s">
        <v>3</v>
      </c>
      <c r="BK4" s="56" t="s">
        <v>28</v>
      </c>
      <c r="BL4" s="30">
        <f t="shared" ref="BL4:BL39" si="16">COUNT(B4,D4,F4,H4,J4,L4,N4,P4,R4,T4,V4,X4,Z4,AB4,AD4,AF4,AH4,AJ4,AL4,AN4,AP4,AR4,AT4,AV4,AX4,AZ4,BB4,BD4,BF4,BH4)</f>
        <v>20</v>
      </c>
      <c r="BM4" s="31">
        <f t="shared" ref="BM4:BM39" si="17">IF(SUM(B4,D4,F4,H4,J4,L4,N4,P4,R4,T4,V4,X4,Z4,AB4,AD4,AF4,AH4,AJ4,AL4,AN4,AP4,AR4,AT4,AV4,AX4,AZ4,BB4,BD4,BF4,BH4)&gt;0,MIN(B4,D4,F4,H4,J4,L4,N4,P4,R4,T4,V4,X4,Z4,AB4,AD4,AF4,AH4,AJ4,AL4,AN4,AP4,AR4,AT4,AV4,AX4,AZ4,BB4,BD4,BF4,BH4),"")</f>
        <v>39.99</v>
      </c>
      <c r="BN4" s="32" t="str">
        <f t="shared" ref="BN4:BN39" si="18">IF(COUNT(BM4)&gt;0,"–","?")</f>
        <v>–</v>
      </c>
      <c r="BO4" s="33">
        <f t="shared" ref="BO4:BO39" si="19">IF(SUM(B4,D4,F4,H4,J4,L4,N4,P4,R4,T4,V4,X4,Z4,AB4,AD4,AF4,AH4,AJ4,AL4,AN4,AP4,AR4,AT4,AV4,AX4,AZ4,BB4,BD4,BF4,BH4)&gt;0,MAX(B4,D4,F4,H4,J4,L4,N4,P4,R4,T4,V4,X4,Z4,AB4,AD4,AF4,AH4,AJ4,AL4,AN4,AP4,AR4,AT4,AV4,AX4,AZ4,BB4,BD4,BF4,BH4),"")</f>
        <v>60.21</v>
      </c>
      <c r="BP4" s="34" t="str">
        <f t="shared" ref="BP4:BP39" si="20">IF(SUM(C4,E4,G4,I4,K4,M4,O4,Q4,S4,U4,W4,Y4,AA4,AC4,AE4,AG4,AI4,AK4,AM4,AO4,AQ4,AS4,AU4,AW4,AY4,BA4,BC4,BE4,BG4,BI4)&gt;0,MIN(C4,E4,G4,I4,K4,M4,O4,Q4,S4,U4,W4,Y4,AA4,AC4,AE4,AG4,AI4,AK4,AM4,AO4,AQ4,AS4,AU4,AW4,AY4,BA4,BC4,BE4,BG4,BI4),"")</f>
        <v/>
      </c>
      <c r="BQ4" s="6" t="s">
        <v>3</v>
      </c>
      <c r="BR4" s="36" t="str">
        <f t="shared" ref="BR4:BR39" si="21">IF(SUM(C4,E4,G4,I4,K4,M4,O4,Q4,S4,U4,W4,Y4,AA4,AC4,AE4,AG4,AI4,AK4,AM4,AO4,AQ4,AS4,AU4,AW4,AY4,BA4,BC4,BE4,BG4,BI4)&gt;0,MAX(C4,E4,G4,I4,K4,M4,O4,Q4,S4,U4,W4,Y4,AA4,AC4,AE4,AG4,AI4,AK4,AM4,AO4,AQ4,AS4,AU4,AW4,AY4,BA4,BC4,BE4,BG4,BI4),"")</f>
        <v/>
      </c>
      <c r="BS4" s="37">
        <f t="shared" ref="BS4:BS39" si="22">IF(SUM(B4,D4,F4,H4,J4,L4,N4,P4,R4,T4,V4,X4,Z4,AB4,AD4,AF4,AH4,AJ4,AL4,AN4,AP4,AR4,AT4,AV4,AX4,AZ4,BB4,BD4,BF4,BH4)&gt;0,AVERAGE(B4,D4,F4,H4,J4,L4,N4,P4,R4,T4,V4,X4,Z4,AB4,AD4,AF4,AH4,AJ4,AL4,AN4,AP4,AR4,AT4,AV4,AX4,AZ4,BB4,BD4,BF4,BH4),"?")</f>
        <v>48.144500000000001</v>
      </c>
      <c r="BT4" s="38" t="s">
        <v>3</v>
      </c>
      <c r="BU4" s="32">
        <f t="shared" ref="BU4:BU39" si="23">IF(COUNT(B4,D4,F4,H4,J4,L4,N4,P4,R4,T4,V4,X4,Z4,AB4,AD4,AF4,AH4,AJ4,AL4,AN4,AP4,AR4,AT4,AV4,AX4,AZ4,BB4,BD4,BF4,BH4)&gt;1,STDEV(B4,D4,F4,H4,J4,L4,N4,P4,R4,T4,V4,X4,Z4,AB4,AD4,AF4,AH4,AJ4,AL4,AN4,AP4,AR4,AT4,AV4,AX4,AZ4,BB4,BD4,BF4,BH4),"?")</f>
        <v>4.8681450860617712</v>
      </c>
      <c r="BV4" s="39" t="s">
        <v>3</v>
      </c>
      <c r="BW4" s="32">
        <f t="shared" ref="BW4:BW39" si="24">IF(COUNT(B4)&gt;0,B4,"?")</f>
        <v>48.3</v>
      </c>
      <c r="BX4" s="35" t="s">
        <v>3</v>
      </c>
    </row>
    <row r="5" spans="1:76" ht="16.5" customHeight="1">
      <c r="A5" s="16" t="s">
        <v>19</v>
      </c>
      <c r="B5" s="17"/>
      <c r="C5" s="3"/>
      <c r="D5" s="17"/>
      <c r="E5" s="3"/>
      <c r="F5" s="17"/>
      <c r="G5" s="3"/>
      <c r="H5" s="17"/>
      <c r="I5" s="3"/>
      <c r="J5" s="17"/>
      <c r="K5" s="3"/>
      <c r="L5" s="17"/>
      <c r="M5" s="3"/>
      <c r="N5" s="17"/>
      <c r="O5" s="3"/>
      <c r="P5" s="17"/>
      <c r="Q5" s="3"/>
      <c r="R5" s="17"/>
      <c r="S5" s="3"/>
      <c r="T5" s="17"/>
      <c r="U5" s="3"/>
      <c r="V5" s="17"/>
      <c r="W5" s="3"/>
      <c r="X5" s="17"/>
      <c r="Y5" s="3"/>
      <c r="Z5" s="17"/>
      <c r="AA5" s="3"/>
      <c r="AB5" s="3"/>
      <c r="AC5" s="3"/>
      <c r="AD5" s="17"/>
      <c r="AE5" s="3"/>
      <c r="AF5" s="17"/>
      <c r="AG5" s="3"/>
      <c r="AH5" s="17"/>
      <c r="AI5" s="3"/>
      <c r="AJ5" s="17"/>
      <c r="AK5" s="3"/>
      <c r="AL5" s="17"/>
      <c r="AM5" s="3"/>
      <c r="AN5" s="17"/>
      <c r="AO5" s="3"/>
      <c r="AP5" s="17"/>
      <c r="AQ5" s="3"/>
      <c r="AR5" s="17"/>
      <c r="AS5" s="3"/>
      <c r="AT5" s="17"/>
      <c r="AU5" s="3"/>
      <c r="AV5" s="17"/>
      <c r="AW5" s="3"/>
      <c r="AX5" s="17"/>
      <c r="AY5" s="3"/>
      <c r="AZ5" s="17"/>
      <c r="BA5" s="3"/>
      <c r="BB5" s="17"/>
      <c r="BC5" s="3"/>
      <c r="BD5" s="17"/>
      <c r="BE5" s="3"/>
      <c r="BF5" s="17"/>
      <c r="BG5" s="3"/>
      <c r="BH5" s="17"/>
      <c r="BI5" s="3"/>
      <c r="BK5" s="56" t="s">
        <v>19</v>
      </c>
      <c r="BL5" s="30">
        <f t="shared" si="16"/>
        <v>0</v>
      </c>
      <c r="BM5" s="31"/>
      <c r="BN5" s="32"/>
      <c r="BO5" s="33"/>
      <c r="BP5" s="34"/>
      <c r="BQ5" s="35"/>
      <c r="BR5" s="36"/>
      <c r="BS5" s="37"/>
      <c r="BT5" s="38"/>
      <c r="BU5" s="32"/>
      <c r="BV5" s="39"/>
      <c r="BW5" s="32"/>
      <c r="BX5" s="35"/>
    </row>
    <row r="6" spans="1:76" ht="16.5" customHeight="1">
      <c r="A6" s="10" t="s">
        <v>20</v>
      </c>
      <c r="B6" s="18">
        <v>21.43</v>
      </c>
      <c r="C6" s="4">
        <f>IF(AND((B6&gt;0),(B$4&gt;0)),(B6/B$4*100),"")</f>
        <v>44.368530020703936</v>
      </c>
      <c r="D6" s="18">
        <v>21.2</v>
      </c>
      <c r="E6" s="4">
        <f>IF(AND((D6&gt;0),(D$4&gt;0)),(D6/D$4*100),"")</f>
        <v>42.4</v>
      </c>
      <c r="F6" s="18">
        <v>20.82</v>
      </c>
      <c r="G6" s="4">
        <f>IF(AND((F6&gt;0),(F$4&gt;0)),(F6/F$4*100),"")</f>
        <v>49.88021082894106</v>
      </c>
      <c r="H6" s="18">
        <v>23.45</v>
      </c>
      <c r="I6" s="4">
        <f>IF(AND((H6&gt;0),(H$4&gt;0)),(H6/H$4*100),"")</f>
        <v>43.684798807749623</v>
      </c>
      <c r="J6" s="18">
        <v>22.68</v>
      </c>
      <c r="K6" s="4">
        <f>IF(AND((J6&gt;0),(J$4&gt;0)),(J6/J$4*100),"")</f>
        <v>42.258244829513693</v>
      </c>
      <c r="L6" s="18">
        <v>20.3</v>
      </c>
      <c r="M6" s="4">
        <f>IF(AND((L6&gt;0),(L$4&gt;0)),(L6/L$4*100),"")</f>
        <v>50.762690672668164</v>
      </c>
      <c r="N6" s="18">
        <v>19.239999999999998</v>
      </c>
      <c r="O6" s="4">
        <f>IF(AND((N6&gt;0),(N$4&gt;0)),(N6/N$4*100),"")</f>
        <v>42.248572683355292</v>
      </c>
      <c r="P6" s="18">
        <v>21.52</v>
      </c>
      <c r="Q6" s="4">
        <f>IF(AND((P6&gt;0),(P$4&gt;0)),(P6/P$4*100),"")</f>
        <v>49.665358873759516</v>
      </c>
      <c r="R6" s="18">
        <v>20.89</v>
      </c>
      <c r="S6" s="4">
        <f>IF(AND((R6&gt;0),(R$4&gt;0)),(R6/R$4*100),"")</f>
        <v>46.267995570321155</v>
      </c>
      <c r="T6" s="18">
        <v>20.059999999999999</v>
      </c>
      <c r="U6" s="4">
        <f>IF(AND((T6&gt;0),(T$4&gt;0)),(T6/T$4*100),"")</f>
        <v>44.010530934620448</v>
      </c>
      <c r="V6" s="18">
        <v>23.37</v>
      </c>
      <c r="W6" s="4">
        <f>IF(AND((V6&gt;0),(V$4&gt;0)),(V6/V$4*100),"")</f>
        <v>44.770114942528735</v>
      </c>
      <c r="X6" s="18">
        <v>23.49</v>
      </c>
      <c r="Y6" s="4">
        <f>IF(AND((X6&gt;0),(X$4&gt;0)),(X6/X$4*100),"")</f>
        <v>48.744552811786676</v>
      </c>
      <c r="Z6" s="18">
        <v>24.24</v>
      </c>
      <c r="AA6" s="4">
        <f>IF(AND((Z6&gt;0),(Z$4&gt;0)),(Z6/Z$4*100),"")</f>
        <v>54.680803067899845</v>
      </c>
      <c r="AB6" s="18">
        <v>26.77</v>
      </c>
      <c r="AC6" s="4">
        <f>IF(AND((AB6&gt;0),(AB$4&gt;0)),(AB6/AB$4*100),"")</f>
        <v>55.241436236070982</v>
      </c>
      <c r="AD6" s="18">
        <v>25.59</v>
      </c>
      <c r="AE6" s="4">
        <f t="shared" ref="AE6" si="25">IF(AND((AD6&gt;0),(AD$4&gt;0)),(AD6/AD$4*100),"")</f>
        <v>42.501245640259093</v>
      </c>
      <c r="AF6" s="18">
        <v>24.5</v>
      </c>
      <c r="AG6" s="4">
        <f t="shared" ref="AG6" si="26">IF(AND((AF6&gt;0),(AF$4&gt;0)),(AF6/AF$4*100),"")</f>
        <v>46.845124282982795</v>
      </c>
      <c r="AH6" s="18"/>
      <c r="AI6" s="4" t="str">
        <f t="shared" ref="AI6" si="27">IF(AND((AH6&gt;0),(AH$4&gt;0)),(AH6/AH$4*100),"")</f>
        <v/>
      </c>
      <c r="AJ6" s="18">
        <v>18.5</v>
      </c>
      <c r="AK6" s="4">
        <f t="shared" ref="AK6" si="28">IF(AND((AJ6&gt;0),(AJ$4&gt;0)),(AJ6/AJ$4*100),"")</f>
        <v>43.325526932084308</v>
      </c>
      <c r="AL6" s="18">
        <v>22</v>
      </c>
      <c r="AM6" s="4">
        <f t="shared" ref="AM6" si="29">IF(AND((AL6&gt;0),(AL$4&gt;0)),(AL6/AL$4*100),"")</f>
        <v>46.315789473684212</v>
      </c>
      <c r="AN6" s="18">
        <v>22.85</v>
      </c>
      <c r="AO6" s="4">
        <f t="shared" ref="AO6" si="30">IF(AND((AN6&gt;0),(AN$4&gt;0)),(AN6/AN$4*100),"")</f>
        <v>44.874312647289862</v>
      </c>
      <c r="AP6" s="18"/>
      <c r="AQ6" s="4" t="str">
        <f t="shared" ref="AQ6" si="31">IF(AND((AP6&gt;0),(AP$4&gt;0)),(AP6/AP$4*100),"")</f>
        <v/>
      </c>
      <c r="AR6" s="18"/>
      <c r="AS6" s="4" t="str">
        <f t="shared" ref="AS6" si="32">IF(AND((AR6&gt;0),(AR$4&gt;0)),(AR6/AR$4*100),"")</f>
        <v/>
      </c>
      <c r="AT6" s="18"/>
      <c r="AU6" s="4" t="str">
        <f t="shared" ref="AU6" si="33">IF(AND((AT6&gt;0),(AT$4&gt;0)),(AT6/AT$4*100),"")</f>
        <v/>
      </c>
      <c r="AV6" s="18"/>
      <c r="AW6" s="4" t="str">
        <f t="shared" ref="AW6" si="34">IF(AND((AV6&gt;0),(AV$4&gt;0)),(AV6/AV$4*100),"")</f>
        <v/>
      </c>
      <c r="AX6" s="18"/>
      <c r="AY6" s="4" t="str">
        <f t="shared" ref="AY6" si="35">IF(AND((AX6&gt;0),(AX$4&gt;0)),(AX6/AX$4*100),"")</f>
        <v/>
      </c>
      <c r="AZ6" s="18"/>
      <c r="BA6" s="4" t="str">
        <f t="shared" ref="BA6" si="36">IF(AND((AZ6&gt;0),(AZ$4&gt;0)),(AZ6/AZ$4*100),"")</f>
        <v/>
      </c>
      <c r="BB6" s="18"/>
      <c r="BC6" s="4" t="str">
        <f t="shared" ref="BC6" si="37">IF(AND((BB6&gt;0),(BB$4&gt;0)),(BB6/BB$4*100),"")</f>
        <v/>
      </c>
      <c r="BD6" s="18"/>
      <c r="BE6" s="4" t="str">
        <f t="shared" ref="BE6" si="38">IF(AND((BD6&gt;0),(BD$4&gt;0)),(BD6/BD$4*100),"")</f>
        <v/>
      </c>
      <c r="BF6" s="18"/>
      <c r="BG6" s="4" t="str">
        <f t="shared" ref="BG6" si="39">IF(AND((BF6&gt;0),(BF$4&gt;0)),(BF6/BF$4*100),"")</f>
        <v/>
      </c>
      <c r="BH6" s="18"/>
      <c r="BI6" s="4" t="str">
        <f t="shared" ref="BI6" si="40">IF(AND((BH6&gt;0),(BH$4&gt;0)),(BH6/BH$4*100),"")</f>
        <v/>
      </c>
      <c r="BK6" s="57" t="s">
        <v>20</v>
      </c>
      <c r="BL6" s="30">
        <f t="shared" si="16"/>
        <v>19</v>
      </c>
      <c r="BM6" s="31">
        <f t="shared" si="17"/>
        <v>18.5</v>
      </c>
      <c r="BN6" s="32" t="str">
        <f t="shared" si="18"/>
        <v>–</v>
      </c>
      <c r="BO6" s="33">
        <f t="shared" si="19"/>
        <v>26.77</v>
      </c>
      <c r="BP6" s="34">
        <f t="shared" si="20"/>
        <v>42.248572683355292</v>
      </c>
      <c r="BQ6" s="35" t="str">
        <f t="shared" ref="BQ6:BQ38" si="41">IF(COUNT(BP6)&gt;0,"–","?")</f>
        <v>–</v>
      </c>
      <c r="BR6" s="36">
        <f t="shared" si="21"/>
        <v>55.241436236070982</v>
      </c>
      <c r="BS6" s="37">
        <f t="shared" si="22"/>
        <v>22.257894736842108</v>
      </c>
      <c r="BT6" s="38">
        <f t="shared" ref="BT6:BT38" si="42">IF(SUM(C6,E6,G6,I6,K6,M6,O6,Q6,S6,U6,W6,Y6,AA6,AC6,AE6,AG6,AI6,AK6,AM6,AO6,AQ6,AS6,AU6,AW6,AY6,BA6,BC6,BE6,BG6,BI6)&gt;0,AVERAGE(C6,E6,G6,I6,K6,M6,O6,Q6,S6,U6,W6,Y6,AA6,AC6,AE6,AG6,AI6,AK6,AM6,AO6,AQ6,AS6,AU6,AW6,AY6,BA6,BC6,BE6,BG6,BI6),"?")</f>
        <v>46.465570487169444</v>
      </c>
      <c r="BU6" s="32">
        <f t="shared" si="23"/>
        <v>2.1521348030563319</v>
      </c>
      <c r="BV6" s="39">
        <f t="shared" ref="BV6:BV38" si="43">IF(COUNT(C6,E6,G6,I6,K6,M6,O6,Q6,S6,U6,W6,Y6,AA6,AC6,AE6,AG6,AI6,AK6,AM6,AO6,AQ6,AS6,AU6,AW6,AY6,BA6,BC6,BE6,BG6,BI6)&gt;1,STDEV(C6,E6,G6,I6,K6,M6,O6,Q6,S6,U6,W6,Y6,AA6,AC6,AE6,AG6,AI6,AK6,AM6,AO6,AQ6,AS6,AU6,AW6,AY6,BA6,BC6,BE6,BG6,BI6),"?")</f>
        <v>4.0236953864595595</v>
      </c>
      <c r="BW6" s="32">
        <f t="shared" si="24"/>
        <v>21.43</v>
      </c>
      <c r="BX6" s="35">
        <f t="shared" ref="BX6:BX38" si="44">IF(COUNT(C6)&gt;0,C6,"?")</f>
        <v>44.368530020703936</v>
      </c>
    </row>
    <row r="7" spans="1:76" ht="16.5" customHeight="1">
      <c r="A7" s="10" t="s">
        <v>21</v>
      </c>
      <c r="B7" s="19">
        <v>9.6199999999999992</v>
      </c>
      <c r="C7" s="4">
        <f>IF(AND((B7&gt;0),(B$4&gt;0)),(B7/B$4*100),"")</f>
        <v>19.917184265010352</v>
      </c>
      <c r="D7" s="19">
        <v>8.76</v>
      </c>
      <c r="E7" s="4">
        <f>IF(AND((D7&gt;0),(D$4&gt;0)),(D7/D$4*100),"")</f>
        <v>17.52</v>
      </c>
      <c r="F7" s="19">
        <v>7.57</v>
      </c>
      <c r="G7" s="4">
        <f>IF(AND((F7&gt;0),(F$4&gt;0)),(F7/F$4*100),"")</f>
        <v>18.136080498322951</v>
      </c>
      <c r="H7" s="19">
        <v>9.09</v>
      </c>
      <c r="I7" s="4">
        <f>IF(AND((H7&gt;0),(H$4&gt;0)),(H7/H$4*100),"")</f>
        <v>16.933681073025337</v>
      </c>
      <c r="J7" s="19">
        <v>10.27</v>
      </c>
      <c r="K7" s="4">
        <f>IF(AND((J7&gt;0),(J$4&gt;0)),(J7/J$4*100),"")</f>
        <v>19.135457425004656</v>
      </c>
      <c r="L7" s="19">
        <v>7.45</v>
      </c>
      <c r="M7" s="4">
        <f>IF(AND((L7&gt;0),(L$4&gt;0)),(L7/L$4*100),"")</f>
        <v>18.629657414353588</v>
      </c>
      <c r="N7" s="19">
        <v>6.35</v>
      </c>
      <c r="O7" s="4">
        <f>IF(AND((N7&gt;0),(N$4&gt;0)),(N7/N$4*100),"")</f>
        <v>13.943785682916118</v>
      </c>
      <c r="P7" s="19">
        <v>8.26</v>
      </c>
      <c r="Q7" s="4">
        <f>IF(AND((P7&gt;0),(P$4&gt;0)),(P7/P$4*100),"")</f>
        <v>19.063004846526656</v>
      </c>
      <c r="R7" s="19">
        <v>8.1300000000000008</v>
      </c>
      <c r="S7" s="4">
        <f>IF(AND((R7&gt;0),(R$4&gt;0)),(R7/R$4*100),"")</f>
        <v>18.006644518272427</v>
      </c>
      <c r="T7" s="19">
        <v>7.35</v>
      </c>
      <c r="U7" s="4">
        <f>IF(AND((T7&gt;0),(T$4&gt;0)),(T7/T$4*100),"")</f>
        <v>16.125493637560336</v>
      </c>
      <c r="V7" s="19">
        <v>9.02</v>
      </c>
      <c r="W7" s="4">
        <f>IF(AND((V7&gt;0),(V$4&gt;0)),(V7/V$4*100),"")</f>
        <v>17.279693486590038</v>
      </c>
      <c r="X7" s="19">
        <v>8.19</v>
      </c>
      <c r="Y7" s="4">
        <f>IF(AND((X7&gt;0),(X$4&gt;0)),(X7/X$4*100),"")</f>
        <v>16.995227225565472</v>
      </c>
      <c r="Z7" s="19">
        <v>10.31</v>
      </c>
      <c r="AA7" s="4">
        <f>IF(AND((Z7&gt;0),(Z$4&gt;0)),(Z7/Z$4*100),"")</f>
        <v>23.257387773516808</v>
      </c>
      <c r="AB7" s="19">
        <v>9.76</v>
      </c>
      <c r="AC7" s="4">
        <f>IF(AND((AB7&gt;0),(AB$4&gt;0)),(AB7/AB$4*100),"")</f>
        <v>20.140321914981428</v>
      </c>
      <c r="AD7" s="19">
        <v>9.8800000000000008</v>
      </c>
      <c r="AE7" s="4">
        <f t="shared" ref="AE7" si="45">IF(AND((AD7&gt;0),(AD$4&gt;0)),(AD7/AD$4*100),"")</f>
        <v>16.409234346454081</v>
      </c>
      <c r="AF7" s="19">
        <v>8.9</v>
      </c>
      <c r="AG7" s="4">
        <f t="shared" ref="AG7" si="46">IF(AND((AF7&gt;0),(AF$4&gt;0)),(AF7/AF$4*100),"")</f>
        <v>17.017208413001914</v>
      </c>
      <c r="AH7" s="19">
        <v>9</v>
      </c>
      <c r="AI7" s="4">
        <f t="shared" ref="AI7" si="47">IF(AND((AH7&gt;0),(AH$4&gt;0)),(AH7/AH$4*100),"")</f>
        <v>18.329938900203665</v>
      </c>
      <c r="AJ7" s="19">
        <v>7.5</v>
      </c>
      <c r="AK7" s="4">
        <f t="shared" ref="AK7" si="48">IF(AND((AJ7&gt;0),(AJ$4&gt;0)),(AJ7/AJ$4*100),"")</f>
        <v>17.56440281030445</v>
      </c>
      <c r="AL7" s="19">
        <v>8.6</v>
      </c>
      <c r="AM7" s="4">
        <f t="shared" ref="AM7" si="49">IF(AND((AL7&gt;0),(AL$4&gt;0)),(AL7/AL$4*100),"")</f>
        <v>18.105263157894736</v>
      </c>
      <c r="AN7" s="19">
        <v>8.4</v>
      </c>
      <c r="AO7" s="4">
        <f t="shared" ref="AO7" si="50">IF(AND((AN7&gt;0),(AN$4&gt;0)),(AN7/AN$4*100),"")</f>
        <v>16.496465043205028</v>
      </c>
      <c r="AP7" s="19"/>
      <c r="AQ7" s="4" t="str">
        <f t="shared" ref="AQ7" si="51">IF(AND((AP7&gt;0),(AP$4&gt;0)),(AP7/AP$4*100),"")</f>
        <v/>
      </c>
      <c r="AR7" s="19"/>
      <c r="AS7" s="4" t="str">
        <f t="shared" ref="AS7" si="52">IF(AND((AR7&gt;0),(AR$4&gt;0)),(AR7/AR$4*100),"")</f>
        <v/>
      </c>
      <c r="AT7" s="19"/>
      <c r="AU7" s="4" t="str">
        <f t="shared" ref="AU7" si="53">IF(AND((AT7&gt;0),(AT$4&gt;0)),(AT7/AT$4*100),"")</f>
        <v/>
      </c>
      <c r="AV7" s="19"/>
      <c r="AW7" s="4" t="str">
        <f t="shared" ref="AW7" si="54">IF(AND((AV7&gt;0),(AV$4&gt;0)),(AV7/AV$4*100),"")</f>
        <v/>
      </c>
      <c r="AX7" s="19"/>
      <c r="AY7" s="4" t="str">
        <f t="shared" ref="AY7" si="55">IF(AND((AX7&gt;0),(AX$4&gt;0)),(AX7/AX$4*100),"")</f>
        <v/>
      </c>
      <c r="AZ7" s="19"/>
      <c r="BA7" s="4" t="str">
        <f t="shared" ref="BA7" si="56">IF(AND((AZ7&gt;0),(AZ$4&gt;0)),(AZ7/AZ$4*100),"")</f>
        <v/>
      </c>
      <c r="BB7" s="19"/>
      <c r="BC7" s="4" t="str">
        <f t="shared" ref="BC7" si="57">IF(AND((BB7&gt;0),(BB$4&gt;0)),(BB7/BB$4*100),"")</f>
        <v/>
      </c>
      <c r="BD7" s="19"/>
      <c r="BE7" s="4" t="str">
        <f t="shared" ref="BE7" si="58">IF(AND((BD7&gt;0),(BD$4&gt;0)),(BD7/BD$4*100),"")</f>
        <v/>
      </c>
      <c r="BF7" s="19"/>
      <c r="BG7" s="4" t="str">
        <f t="shared" ref="BG7" si="59">IF(AND((BF7&gt;0),(BF$4&gt;0)),(BF7/BF$4*100),"")</f>
        <v/>
      </c>
      <c r="BH7" s="19"/>
      <c r="BI7" s="4" t="str">
        <f t="shared" ref="BI7" si="60">IF(AND((BH7&gt;0),(BH$4&gt;0)),(BH7/BH$4*100),"")</f>
        <v/>
      </c>
      <c r="BK7" s="57" t="s">
        <v>21</v>
      </c>
      <c r="BL7" s="30">
        <f t="shared" si="16"/>
        <v>20</v>
      </c>
      <c r="BM7" s="31">
        <f t="shared" si="17"/>
        <v>6.35</v>
      </c>
      <c r="BN7" s="32" t="str">
        <f t="shared" si="18"/>
        <v>–</v>
      </c>
      <c r="BO7" s="33">
        <f t="shared" si="19"/>
        <v>10.31</v>
      </c>
      <c r="BP7" s="34">
        <f t="shared" si="20"/>
        <v>13.943785682916118</v>
      </c>
      <c r="BQ7" s="35" t="str">
        <f t="shared" si="41"/>
        <v>–</v>
      </c>
      <c r="BR7" s="36">
        <f t="shared" si="21"/>
        <v>23.257387773516808</v>
      </c>
      <c r="BS7" s="37">
        <f t="shared" si="22"/>
        <v>8.6204999999999998</v>
      </c>
      <c r="BT7" s="38">
        <f t="shared" si="42"/>
        <v>17.950306621635505</v>
      </c>
      <c r="BU7" s="32">
        <f t="shared" si="23"/>
        <v>1.0559130496499436</v>
      </c>
      <c r="BV7" s="39">
        <f t="shared" si="43"/>
        <v>1.886388862201841</v>
      </c>
      <c r="BW7" s="32">
        <f t="shared" si="24"/>
        <v>9.6199999999999992</v>
      </c>
      <c r="BX7" s="35">
        <f t="shared" si="44"/>
        <v>19.917184265010352</v>
      </c>
    </row>
    <row r="8" spans="1:76" ht="16.5" customHeight="1">
      <c r="A8" s="10" t="s">
        <v>22</v>
      </c>
      <c r="B8" s="19">
        <v>29.57</v>
      </c>
      <c r="C8" s="4">
        <f>IF(AND((B8&gt;0),(B$4&gt;0)),(B8/B$4*100),"")</f>
        <v>61.221532091097309</v>
      </c>
      <c r="D8" s="19">
        <v>25.6</v>
      </c>
      <c r="E8" s="4">
        <f>IF(AND((D8&gt;0),(D$4&gt;0)),(D8/D$4*100),"")</f>
        <v>51.2</v>
      </c>
      <c r="F8" s="19">
        <v>23.2</v>
      </c>
      <c r="G8" s="4">
        <f>IF(AND((F8&gt;0),(F$4&gt;0)),(F8/F$4*100),"")</f>
        <v>55.582175371346423</v>
      </c>
      <c r="H8" s="19">
        <v>28.08</v>
      </c>
      <c r="I8" s="4">
        <f>IF(AND((H8&gt;0),(H$4&gt;0)),(H8/H$4*100),"")</f>
        <v>52.309985096870335</v>
      </c>
      <c r="J8" s="19">
        <v>31.99</v>
      </c>
      <c r="K8" s="4">
        <f>IF(AND((J8&gt;0),(J$4&gt;0)),(J8/J$4*100),"")</f>
        <v>59.604993478665911</v>
      </c>
      <c r="L8" s="19">
        <v>23.46</v>
      </c>
      <c r="M8" s="4">
        <f>IF(AND((L8&gt;0),(L$4&gt;0)),(L8/L$4*100),"")</f>
        <v>58.664666166541636</v>
      </c>
      <c r="N8" s="19">
        <v>24.78</v>
      </c>
      <c r="O8" s="4">
        <f>IF(AND((N8&gt;0),(N$4&gt;0)),(N8/N$4*100),"")</f>
        <v>54.413702239789195</v>
      </c>
      <c r="P8" s="19">
        <v>24.55</v>
      </c>
      <c r="Q8" s="4">
        <f>IF(AND((P8&gt;0),(P$4&gt;0)),(P8/P$4*100),"")</f>
        <v>56.658204477267482</v>
      </c>
      <c r="R8" s="19">
        <v>23.54</v>
      </c>
      <c r="S8" s="4">
        <f>IF(AND((R8&gt;0),(R$4&gt;0)),(R8/R$4*100),"")</f>
        <v>52.137320044296786</v>
      </c>
      <c r="T8" s="19">
        <v>24.1</v>
      </c>
      <c r="U8" s="4">
        <f>IF(AND((T8&gt;0),(T$4&gt;0)),(T8/T$4*100),"")</f>
        <v>52.87406757349715</v>
      </c>
      <c r="V8" s="19">
        <v>28.53</v>
      </c>
      <c r="W8" s="4">
        <f>IF(AND((V8&gt;0),(V$4&gt;0)),(V8/V$4*100),"")</f>
        <v>54.65517241379311</v>
      </c>
      <c r="X8" s="19">
        <v>25.58</v>
      </c>
      <c r="Y8" s="4">
        <f>IF(AND((X8&gt;0),(X$4&gt;0)),(X8/X$4*100),"")</f>
        <v>53.081552189250878</v>
      </c>
      <c r="Z8" s="19">
        <v>27.17</v>
      </c>
      <c r="AA8" s="4">
        <f>IF(AND((Z8&gt;0),(Z$4&gt;0)),(Z8/Z$4*100),"")</f>
        <v>61.29032258064516</v>
      </c>
      <c r="AB8" s="19">
        <v>31.3</v>
      </c>
      <c r="AC8" s="4">
        <f>IF(AND((AB8&gt;0),(AB$4&gt;0)),(AB8/AB$4*100),"")</f>
        <v>64.589352042922002</v>
      </c>
      <c r="AD8" s="19">
        <v>31.55</v>
      </c>
      <c r="AE8" s="4">
        <f t="shared" ref="AE8" si="61">IF(AND((AD8&gt;0),(AD$4&gt;0)),(AD8/AD$4*100),"")</f>
        <v>52.399933565852855</v>
      </c>
      <c r="AF8" s="19">
        <v>27.4</v>
      </c>
      <c r="AG8" s="4">
        <f t="shared" ref="AG8" si="62">IF(AND((AF8&gt;0),(AF$4&gt;0)),(AF8/AF$4*100),"")</f>
        <v>52.390057361376677</v>
      </c>
      <c r="AH8" s="19">
        <v>27</v>
      </c>
      <c r="AI8" s="4">
        <f t="shared" ref="AI8" si="63">IF(AND((AH8&gt;0),(AH$4&gt;0)),(AH8/AH$4*100),"")</f>
        <v>54.989816700610994</v>
      </c>
      <c r="AJ8" s="19">
        <v>24.4</v>
      </c>
      <c r="AK8" s="4">
        <f t="shared" ref="AK8" si="64">IF(AND((AJ8&gt;0),(AJ$4&gt;0)),(AJ8/AJ$4*100),"")</f>
        <v>57.142857142857139</v>
      </c>
      <c r="AL8" s="19">
        <v>26.56</v>
      </c>
      <c r="AM8" s="4">
        <f t="shared" ref="AM8" si="65">IF(AND((AL8&gt;0),(AL$4&gt;0)),(AL8/AL$4*100),"")</f>
        <v>55.915789473684207</v>
      </c>
      <c r="AN8" s="19">
        <v>26.99</v>
      </c>
      <c r="AO8" s="4">
        <f t="shared" ref="AO8" si="66">IF(AND((AN8&gt;0),(AN$4&gt;0)),(AN8/AN$4*100),"")</f>
        <v>53.004713275726623</v>
      </c>
      <c r="AP8" s="19"/>
      <c r="AQ8" s="4" t="str">
        <f t="shared" ref="AQ8" si="67">IF(AND((AP8&gt;0),(AP$4&gt;0)),(AP8/AP$4*100),"")</f>
        <v/>
      </c>
      <c r="AR8" s="19"/>
      <c r="AS8" s="4" t="str">
        <f t="shared" ref="AS8" si="68">IF(AND((AR8&gt;0),(AR$4&gt;0)),(AR8/AR$4*100),"")</f>
        <v/>
      </c>
      <c r="AT8" s="19"/>
      <c r="AU8" s="4" t="str">
        <f t="shared" ref="AU8" si="69">IF(AND((AT8&gt;0),(AT$4&gt;0)),(AT8/AT$4*100),"")</f>
        <v/>
      </c>
      <c r="AV8" s="19"/>
      <c r="AW8" s="4" t="str">
        <f t="shared" ref="AW8" si="70">IF(AND((AV8&gt;0),(AV$4&gt;0)),(AV8/AV$4*100),"")</f>
        <v/>
      </c>
      <c r="AX8" s="19"/>
      <c r="AY8" s="4" t="str">
        <f t="shared" ref="AY8" si="71">IF(AND((AX8&gt;0),(AX$4&gt;0)),(AX8/AX$4*100),"")</f>
        <v/>
      </c>
      <c r="AZ8" s="19"/>
      <c r="BA8" s="4" t="str">
        <f t="shared" ref="BA8" si="72">IF(AND((AZ8&gt;0),(AZ$4&gt;0)),(AZ8/AZ$4*100),"")</f>
        <v/>
      </c>
      <c r="BB8" s="19"/>
      <c r="BC8" s="4" t="str">
        <f t="shared" ref="BC8" si="73">IF(AND((BB8&gt;0),(BB$4&gt;0)),(BB8/BB$4*100),"")</f>
        <v/>
      </c>
      <c r="BD8" s="19"/>
      <c r="BE8" s="4" t="str">
        <f t="shared" ref="BE8" si="74">IF(AND((BD8&gt;0),(BD$4&gt;0)),(BD8/BD$4*100),"")</f>
        <v/>
      </c>
      <c r="BF8" s="19"/>
      <c r="BG8" s="4" t="str">
        <f t="shared" ref="BG8" si="75">IF(AND((BF8&gt;0),(BF$4&gt;0)),(BF8/BF$4*100),"")</f>
        <v/>
      </c>
      <c r="BH8" s="19"/>
      <c r="BI8" s="4" t="str">
        <f t="shared" ref="BI8" si="76">IF(AND((BH8&gt;0),(BH$4&gt;0)),(BH8/BH$4*100),"")</f>
        <v/>
      </c>
      <c r="BK8" s="57" t="s">
        <v>22</v>
      </c>
      <c r="BL8" s="30">
        <f t="shared" si="16"/>
        <v>20</v>
      </c>
      <c r="BM8" s="31">
        <f t="shared" si="17"/>
        <v>23.2</v>
      </c>
      <c r="BN8" s="32" t="str">
        <f t="shared" si="18"/>
        <v>–</v>
      </c>
      <c r="BO8" s="33">
        <f t="shared" si="19"/>
        <v>31.99</v>
      </c>
      <c r="BP8" s="34">
        <f t="shared" si="20"/>
        <v>51.2</v>
      </c>
      <c r="BQ8" s="35" t="str">
        <f t="shared" si="41"/>
        <v>–</v>
      </c>
      <c r="BR8" s="36">
        <f t="shared" si="21"/>
        <v>64.589352042922002</v>
      </c>
      <c r="BS8" s="37">
        <f t="shared" si="22"/>
        <v>26.767499999999995</v>
      </c>
      <c r="BT8" s="38">
        <f t="shared" si="42"/>
        <v>55.706310664304581</v>
      </c>
      <c r="BU8" s="32">
        <f t="shared" si="23"/>
        <v>2.7388700609058318</v>
      </c>
      <c r="BV8" s="39">
        <f t="shared" si="43"/>
        <v>3.6956292463981741</v>
      </c>
      <c r="BW8" s="32">
        <f t="shared" si="24"/>
        <v>29.57</v>
      </c>
      <c r="BX8" s="35">
        <f t="shared" si="44"/>
        <v>61.221532091097309</v>
      </c>
    </row>
    <row r="9" spans="1:76" ht="16.5" customHeight="1">
      <c r="A9" s="10" t="s">
        <v>24</v>
      </c>
      <c r="B9" s="19">
        <v>6.96</v>
      </c>
      <c r="C9" s="4">
        <f>IF(AND((B9&gt;0),(B$4&gt;0)),(B9/B$4*100),"")</f>
        <v>14.40993788819876</v>
      </c>
      <c r="D9" s="19">
        <v>6.6</v>
      </c>
      <c r="E9" s="4">
        <f>IF(AND((D9&gt;0),(D$4&gt;0)),(D9/D$4*100),"")</f>
        <v>13.200000000000001</v>
      </c>
      <c r="F9" s="19">
        <v>6.85</v>
      </c>
      <c r="G9" s="4">
        <f>IF(AND((F9&gt;0),(F$4&gt;0)),(F9/F$4*100),"")</f>
        <v>16.41111643507427</v>
      </c>
      <c r="H9" s="19">
        <v>6.45</v>
      </c>
      <c r="I9" s="4">
        <f>IF(AND((H9&gt;0),(H$4&gt;0)),(H9/H$4*100),"")</f>
        <v>12.01564828614009</v>
      </c>
      <c r="J9" s="19">
        <v>7.02</v>
      </c>
      <c r="K9" s="4">
        <f>IF(AND((J9&gt;0),(J$4&gt;0)),(J9/J$4*100),"")</f>
        <v>13.079932923420904</v>
      </c>
      <c r="L9" s="19">
        <v>5.91</v>
      </c>
      <c r="M9" s="4">
        <f>IF(AND((L9&gt;0),(L$4&gt;0)),(L9/L$4*100),"")</f>
        <v>14.778694673668417</v>
      </c>
      <c r="N9" s="19">
        <v>6.12</v>
      </c>
      <c r="O9" s="4">
        <f>IF(AND((N9&gt;0),(N$4&gt;0)),(N9/N$4*100),"")</f>
        <v>13.438735177865613</v>
      </c>
      <c r="P9" s="19">
        <v>6.41</v>
      </c>
      <c r="Q9" s="4">
        <f>IF(AND((P9&gt;0),(P$4&gt;0)),(P9/P$4*100),"")</f>
        <v>14.79344564966536</v>
      </c>
      <c r="R9" s="19">
        <v>5.61</v>
      </c>
      <c r="S9" s="4">
        <f>IF(AND((R9&gt;0),(R$4&gt;0)),(R9/R$4*100),"")</f>
        <v>12.425249169435217</v>
      </c>
      <c r="T9" s="19">
        <v>6.69</v>
      </c>
      <c r="U9" s="4">
        <f>IF(AND((T9&gt;0),(T$4&gt;0)),(T9/T$4*100),"")</f>
        <v>14.677490127248793</v>
      </c>
      <c r="V9" s="19">
        <v>7.04</v>
      </c>
      <c r="W9" s="4">
        <f>IF(AND((V9&gt;0),(V$4&gt;0)),(V9/V$4*100),"")</f>
        <v>13.486590038314175</v>
      </c>
      <c r="X9" s="19">
        <v>6.51</v>
      </c>
      <c r="Y9" s="4">
        <f>IF(AND((X9&gt;0),(X$4&gt;0)),(X9/X$4*100),"")</f>
        <v>13.50902676903922</v>
      </c>
      <c r="Z9" s="19">
        <v>6.93</v>
      </c>
      <c r="AA9" s="4">
        <f>IF(AND((Z9&gt;0),(Z$4&gt;0)),(Z9/Z$4*100),"")</f>
        <v>15.632754342431761</v>
      </c>
      <c r="AB9" s="19">
        <v>7.4</v>
      </c>
      <c r="AC9" s="4">
        <f>IF(AND((AB9&gt;0),(AB$4&gt;0)),(AB9/AB$4*100),"")</f>
        <v>15.270326042096574</v>
      </c>
      <c r="AD9" s="19">
        <v>7.22</v>
      </c>
      <c r="AE9" s="4">
        <f t="shared" ref="AE9" si="77">IF(AND((AD9&gt;0),(AD$4&gt;0)),(AD9/AD$4*100),"")</f>
        <v>11.991363560870287</v>
      </c>
      <c r="AF9" s="19">
        <v>6.5</v>
      </c>
      <c r="AG9" s="4">
        <f t="shared" ref="AG9" si="78">IF(AND((AF9&gt;0),(AF$4&gt;0)),(AF9/AF$4*100),"")</f>
        <v>12.4282982791587</v>
      </c>
      <c r="AH9" s="19">
        <v>6.3</v>
      </c>
      <c r="AI9" s="4">
        <f t="shared" ref="AI9" si="79">IF(AND((AH9&gt;0),(AH$4&gt;0)),(AH9/AH$4*100),"")</f>
        <v>12.830957230142564</v>
      </c>
      <c r="AJ9" s="19">
        <v>5.9</v>
      </c>
      <c r="AK9" s="4">
        <f t="shared" ref="AK9" si="80">IF(AND((AJ9&gt;0),(AJ$4&gt;0)),(AJ9/AJ$4*100),"")</f>
        <v>13.817330210772832</v>
      </c>
      <c r="AL9" s="19">
        <v>6.4</v>
      </c>
      <c r="AM9" s="4">
        <f t="shared" ref="AM9" si="81">IF(AND((AL9&gt;0),(AL$4&gt;0)),(AL9/AL$4*100),"")</f>
        <v>13.473684210526315</v>
      </c>
      <c r="AN9" s="19">
        <v>6.6</v>
      </c>
      <c r="AO9" s="4">
        <f t="shared" ref="AO9" si="82">IF(AND((AN9&gt;0),(AN$4&gt;0)),(AN9/AN$4*100),"")</f>
        <v>12.961508248232519</v>
      </c>
      <c r="AP9" s="19"/>
      <c r="AQ9" s="4" t="str">
        <f t="shared" ref="AQ9" si="83">IF(AND((AP9&gt;0),(AP$4&gt;0)),(AP9/AP$4*100),"")</f>
        <v/>
      </c>
      <c r="AR9" s="19"/>
      <c r="AS9" s="4" t="str">
        <f t="shared" ref="AS9" si="84">IF(AND((AR9&gt;0),(AR$4&gt;0)),(AR9/AR$4*100),"")</f>
        <v/>
      </c>
      <c r="AT9" s="19"/>
      <c r="AU9" s="4" t="str">
        <f t="shared" ref="AU9" si="85">IF(AND((AT9&gt;0),(AT$4&gt;0)),(AT9/AT$4*100),"")</f>
        <v/>
      </c>
      <c r="AV9" s="19"/>
      <c r="AW9" s="4" t="str">
        <f t="shared" ref="AW9" si="86">IF(AND((AV9&gt;0),(AV$4&gt;0)),(AV9/AV$4*100),"")</f>
        <v/>
      </c>
      <c r="AX9" s="19"/>
      <c r="AY9" s="4" t="str">
        <f t="shared" ref="AY9" si="87">IF(AND((AX9&gt;0),(AX$4&gt;0)),(AX9/AX$4*100),"")</f>
        <v/>
      </c>
      <c r="AZ9" s="19"/>
      <c r="BA9" s="4" t="str">
        <f t="shared" ref="BA9" si="88">IF(AND((AZ9&gt;0),(AZ$4&gt;0)),(AZ9/AZ$4*100),"")</f>
        <v/>
      </c>
      <c r="BB9" s="19"/>
      <c r="BC9" s="4" t="str">
        <f t="shared" ref="BC9" si="89">IF(AND((BB9&gt;0),(BB$4&gt;0)),(BB9/BB$4*100),"")</f>
        <v/>
      </c>
      <c r="BD9" s="19"/>
      <c r="BE9" s="4" t="str">
        <f t="shared" ref="BE9" si="90">IF(AND((BD9&gt;0),(BD$4&gt;0)),(BD9/BD$4*100),"")</f>
        <v/>
      </c>
      <c r="BF9" s="19"/>
      <c r="BG9" s="4" t="str">
        <f t="shared" ref="BG9" si="91">IF(AND((BF9&gt;0),(BF$4&gt;0)),(BF9/BF$4*100),"")</f>
        <v/>
      </c>
      <c r="BH9" s="19"/>
      <c r="BI9" s="4" t="str">
        <f t="shared" ref="BI9" si="92">IF(AND((BH9&gt;0),(BH$4&gt;0)),(BH9/BH$4*100),"")</f>
        <v/>
      </c>
      <c r="BK9" s="57" t="s">
        <v>24</v>
      </c>
      <c r="BL9" s="30">
        <f t="shared" si="16"/>
        <v>20</v>
      </c>
      <c r="BM9" s="31">
        <f t="shared" si="17"/>
        <v>5.61</v>
      </c>
      <c r="BN9" s="32" t="str">
        <f t="shared" si="18"/>
        <v>–</v>
      </c>
      <c r="BO9" s="33">
        <f t="shared" si="19"/>
        <v>7.4</v>
      </c>
      <c r="BP9" s="34">
        <f t="shared" si="20"/>
        <v>11.991363560870287</v>
      </c>
      <c r="BQ9" s="35" t="str">
        <f t="shared" si="41"/>
        <v>–</v>
      </c>
      <c r="BR9" s="36">
        <f t="shared" si="21"/>
        <v>16.41111643507427</v>
      </c>
      <c r="BS9" s="37">
        <f t="shared" si="22"/>
        <v>6.5710000000000006</v>
      </c>
      <c r="BT9" s="38">
        <f t="shared" si="42"/>
        <v>13.731604463115119</v>
      </c>
      <c r="BU9" s="32">
        <f t="shared" si="23"/>
        <v>0.46282769329871615</v>
      </c>
      <c r="BV9" s="39">
        <f t="shared" si="43"/>
        <v>1.2247316541039537</v>
      </c>
      <c r="BW9" s="32">
        <f t="shared" si="24"/>
        <v>6.96</v>
      </c>
      <c r="BX9" s="35">
        <f t="shared" si="44"/>
        <v>14.40993788819876</v>
      </c>
    </row>
    <row r="10" spans="1:76" ht="16.5" customHeight="1">
      <c r="A10" s="10" t="s">
        <v>23</v>
      </c>
      <c r="B10" s="19">
        <v>56.92</v>
      </c>
      <c r="C10" s="4">
        <f>IF(AND((B10&gt;0),(B$4&gt;0)),(B10/B$4*100),"")</f>
        <v>117.84679089026918</v>
      </c>
      <c r="D10" s="19">
        <v>53.22</v>
      </c>
      <c r="E10" s="4">
        <f>IF(AND((D10&gt;0),(D$4&gt;0)),(D10/D$4*100),"")</f>
        <v>106.44</v>
      </c>
      <c r="F10" s="19">
        <v>50.67</v>
      </c>
      <c r="G10" s="4">
        <f>IF(AND((F10&gt;0),(F$4&gt;0)),(F10/F$4*100),"")</f>
        <v>121.39434595112601</v>
      </c>
      <c r="H10" s="19">
        <v>55.65</v>
      </c>
      <c r="I10" s="4">
        <f>IF(AND((H10&gt;0),(H$4&gt;0)),(H10/H$4*100),"")</f>
        <v>103.66989567809239</v>
      </c>
      <c r="J10" s="19">
        <v>54.31</v>
      </c>
      <c r="K10" s="4">
        <f>IF(AND((J10&gt;0),(J$4&gt;0)),(J10/J$4*100),"")</f>
        <v>101.19247251723496</v>
      </c>
      <c r="L10" s="19">
        <v>46.64</v>
      </c>
      <c r="M10" s="4">
        <f>IF(AND((L10&gt;0),(L$4&gt;0)),(L10/L$4*100),"")</f>
        <v>116.62915728932232</v>
      </c>
      <c r="N10" s="19">
        <v>49.63</v>
      </c>
      <c r="O10" s="4">
        <f>IF(AND((N10&gt;0),(N$4&gt;0)),(N10/N$4*100),"")</f>
        <v>108.98111550285464</v>
      </c>
      <c r="P10" s="19">
        <v>52.61</v>
      </c>
      <c r="Q10" s="4">
        <f>IF(AND((P10&gt;0),(P$4&gt;0)),(P10/P$4*100),"")</f>
        <v>121.41703207939072</v>
      </c>
      <c r="R10" s="19">
        <v>46.32</v>
      </c>
      <c r="S10" s="4">
        <f>IF(AND((R10&gt;0),(R$4&gt;0)),(R10/R$4*100),"")</f>
        <v>102.59136212624584</v>
      </c>
      <c r="T10" s="19"/>
      <c r="U10" s="4" t="str">
        <f>IF(AND((T10&gt;0),(T$4&gt;0)),(T10/T$4*100),"")</f>
        <v/>
      </c>
      <c r="V10" s="19">
        <v>52.86</v>
      </c>
      <c r="W10" s="4">
        <f>IF(AND((V10&gt;0),(V$4&gt;0)),(V10/V$4*100),"")</f>
        <v>101.26436781609193</v>
      </c>
      <c r="X10" s="19">
        <v>53.49</v>
      </c>
      <c r="Y10" s="4">
        <f>IF(AND((X10&gt;0),(X$4&gt;0)),(X10/X$4*100),"")</f>
        <v>110.99813239261258</v>
      </c>
      <c r="Z10" s="19">
        <v>53.67</v>
      </c>
      <c r="AA10" s="4">
        <f>IF(AND((Z10&gt;0),(Z$4&gt;0)),(Z10/Z$4*100),"")</f>
        <v>121.06925332731787</v>
      </c>
      <c r="AB10" s="19">
        <v>54.78</v>
      </c>
      <c r="AC10" s="4">
        <f>IF(AND((AB10&gt;0),(AB$4&gt;0)),(AB10/AB$4*100),"")</f>
        <v>113.04168386297977</v>
      </c>
      <c r="AD10" s="19">
        <v>52.75</v>
      </c>
      <c r="AE10" s="4">
        <f t="shared" ref="AE10" si="93">IF(AND((AD10&gt;0),(AD$4&gt;0)),(AD10/AD$4*100),"")</f>
        <v>87.610031556219894</v>
      </c>
      <c r="AF10" s="19">
        <v>53</v>
      </c>
      <c r="AG10" s="4">
        <f t="shared" ref="AG10" si="94">IF(AND((AF10&gt;0),(AF$4&gt;0)),(AF10/AF$4*100),"")</f>
        <v>101.33843212237095</v>
      </c>
      <c r="AH10" s="19">
        <v>53</v>
      </c>
      <c r="AI10" s="4">
        <f t="shared" ref="AI10" si="95">IF(AND((AH10&gt;0),(AH$4&gt;0)),(AH10/AH$4*100),"")</f>
        <v>107.94297352342159</v>
      </c>
      <c r="AJ10" s="19">
        <v>46.99</v>
      </c>
      <c r="AK10" s="4">
        <f t="shared" ref="AK10" si="96">IF(AND((AJ10&gt;0),(AJ$4&gt;0)),(AJ10/AJ$4*100),"")</f>
        <v>110.04683840749414</v>
      </c>
      <c r="AL10" s="19">
        <v>49.4</v>
      </c>
      <c r="AM10" s="4">
        <f t="shared" ref="AM10" si="97">IF(AND((AL10&gt;0),(AL$4&gt;0)),(AL10/AL$4*100),"")</f>
        <v>104</v>
      </c>
      <c r="AN10" s="19">
        <v>50.74</v>
      </c>
      <c r="AO10" s="4">
        <f t="shared" ref="AO10" si="98">IF(AND((AN10&gt;0),(AN$4&gt;0)),(AN10/AN$4*100),"")</f>
        <v>99.646504320502743</v>
      </c>
      <c r="AP10" s="19"/>
      <c r="AQ10" s="4" t="str">
        <f t="shared" ref="AQ10" si="99">IF(AND((AP10&gt;0),(AP$4&gt;0)),(AP10/AP$4*100),"")</f>
        <v/>
      </c>
      <c r="AR10" s="19"/>
      <c r="AS10" s="4" t="str">
        <f t="shared" ref="AS10" si="100">IF(AND((AR10&gt;0),(AR$4&gt;0)),(AR10/AR$4*100),"")</f>
        <v/>
      </c>
      <c r="AT10" s="19"/>
      <c r="AU10" s="4" t="str">
        <f t="shared" ref="AU10" si="101">IF(AND((AT10&gt;0),(AT$4&gt;0)),(AT10/AT$4*100),"")</f>
        <v/>
      </c>
      <c r="AV10" s="19"/>
      <c r="AW10" s="4" t="str">
        <f t="shared" ref="AW10" si="102">IF(AND((AV10&gt;0),(AV$4&gt;0)),(AV10/AV$4*100),"")</f>
        <v/>
      </c>
      <c r="AX10" s="19"/>
      <c r="AY10" s="4" t="str">
        <f t="shared" ref="AY10" si="103">IF(AND((AX10&gt;0),(AX$4&gt;0)),(AX10/AX$4*100),"")</f>
        <v/>
      </c>
      <c r="AZ10" s="19"/>
      <c r="BA10" s="4" t="str">
        <f t="shared" ref="BA10" si="104">IF(AND((AZ10&gt;0),(AZ$4&gt;0)),(AZ10/AZ$4*100),"")</f>
        <v/>
      </c>
      <c r="BB10" s="19"/>
      <c r="BC10" s="4" t="str">
        <f t="shared" ref="BC10" si="105">IF(AND((BB10&gt;0),(BB$4&gt;0)),(BB10/BB$4*100),"")</f>
        <v/>
      </c>
      <c r="BD10" s="19"/>
      <c r="BE10" s="4" t="str">
        <f t="shared" ref="BE10" si="106">IF(AND((BD10&gt;0),(BD$4&gt;0)),(BD10/BD$4*100),"")</f>
        <v/>
      </c>
      <c r="BF10" s="19"/>
      <c r="BG10" s="4" t="str">
        <f t="shared" ref="BG10" si="107">IF(AND((BF10&gt;0),(BF$4&gt;0)),(BF10/BF$4*100),"")</f>
        <v/>
      </c>
      <c r="BH10" s="19"/>
      <c r="BI10" s="4" t="str">
        <f t="shared" ref="BI10" si="108">IF(AND((BH10&gt;0),(BH$4&gt;0)),(BH10/BH$4*100),"")</f>
        <v/>
      </c>
      <c r="BK10" s="57" t="s">
        <v>23</v>
      </c>
      <c r="BL10" s="30">
        <f t="shared" si="16"/>
        <v>19</v>
      </c>
      <c r="BM10" s="31">
        <f t="shared" si="17"/>
        <v>46.32</v>
      </c>
      <c r="BN10" s="32" t="str">
        <f t="shared" si="18"/>
        <v>–</v>
      </c>
      <c r="BO10" s="33">
        <f t="shared" si="19"/>
        <v>56.92</v>
      </c>
      <c r="BP10" s="34">
        <f t="shared" si="20"/>
        <v>87.610031556219894</v>
      </c>
      <c r="BQ10" s="35" t="str">
        <f t="shared" si="41"/>
        <v>–</v>
      </c>
      <c r="BR10" s="36">
        <f t="shared" si="21"/>
        <v>121.41703207939072</v>
      </c>
      <c r="BS10" s="37">
        <f t="shared" si="22"/>
        <v>51.928947368421042</v>
      </c>
      <c r="BT10" s="38">
        <f t="shared" si="42"/>
        <v>108.26949417702882</v>
      </c>
      <c r="BU10" s="32">
        <f t="shared" si="23"/>
        <v>3.004575944819357</v>
      </c>
      <c r="BV10" s="39">
        <f t="shared" si="43"/>
        <v>8.9065870019364421</v>
      </c>
      <c r="BW10" s="32">
        <f t="shared" si="24"/>
        <v>56.92</v>
      </c>
      <c r="BX10" s="35">
        <f t="shared" si="44"/>
        <v>117.84679089026918</v>
      </c>
    </row>
    <row r="11" spans="1:76" ht="16.5" customHeight="1">
      <c r="A11" s="10" t="s">
        <v>38</v>
      </c>
      <c r="B11" s="68">
        <f>IF(AND((B10&gt;0),(B3&gt;0)),(B10/B3),"")</f>
        <v>0.23251633986928105</v>
      </c>
      <c r="C11" s="4" t="s">
        <v>3</v>
      </c>
      <c r="D11" s="68">
        <f>IF(AND((D10&gt;0),(D3&gt;0)),(D10/D3),"")</f>
        <v>0.22175</v>
      </c>
      <c r="E11" s="4" t="s">
        <v>3</v>
      </c>
      <c r="F11" s="68">
        <f>IF(AND((F10&gt;0),(F3&gt;0)),(F10/F3),"")</f>
        <v>0.24788415439557754</v>
      </c>
      <c r="G11" s="4" t="s">
        <v>3</v>
      </c>
      <c r="H11" s="68">
        <f>IF(AND((H10&gt;0),(H3&gt;0)),(H10/H3),"")</f>
        <v>0.20727800953516087</v>
      </c>
      <c r="I11" s="4" t="s">
        <v>3</v>
      </c>
      <c r="J11" s="68">
        <f>IF(AND((J10&gt;0),(J3&gt;0)),(J10/J3),"")</f>
        <v>0.20330925017781606</v>
      </c>
      <c r="K11" s="4" t="s">
        <v>3</v>
      </c>
      <c r="L11" s="68">
        <f>IF(AND((L10&gt;0),(L3&gt;0)),(L10/L3),"")</f>
        <v>0.22064528337591069</v>
      </c>
      <c r="M11" s="4" t="s">
        <v>3</v>
      </c>
      <c r="N11" s="68">
        <f>IF(AND((N10&gt;0),(N3&gt;0)),(N10/N3),"")</f>
        <v>0.22517127172088383</v>
      </c>
      <c r="O11" s="4" t="s">
        <v>3</v>
      </c>
      <c r="P11" s="68">
        <f>IF(AND((P10&gt;0),(P3&gt;0)),(P10/P3),"")</f>
        <v>0.22992876185481403</v>
      </c>
      <c r="Q11" s="4" t="s">
        <v>3</v>
      </c>
      <c r="R11" s="68">
        <f>IF(AND((R10&gt;0),(R3&gt;0)),(R10/R3),"")</f>
        <v>0.20839519503306789</v>
      </c>
      <c r="S11" s="4" t="s">
        <v>3</v>
      </c>
      <c r="T11" s="68" t="str">
        <f>IF(AND((T10&gt;0),(T3&gt;0)),(T10/T3),"")</f>
        <v/>
      </c>
      <c r="U11" s="4" t="s">
        <v>3</v>
      </c>
      <c r="V11" s="68">
        <f>IF(AND((V10&gt;0),(V3&gt;0)),(V10/V3),"")</f>
        <v>0.19628666914222057</v>
      </c>
      <c r="W11" s="4" t="s">
        <v>3</v>
      </c>
      <c r="X11" s="68">
        <f>IF(AND((X10&gt;0),(X3&gt;0)),(X10/X3),"")</f>
        <v>0.1973509445100354</v>
      </c>
      <c r="Y11" s="4" t="s">
        <v>3</v>
      </c>
      <c r="Z11" s="68">
        <f>IF(AND((Z10&gt;0),(Z3&gt;0)),(Z10/Z3),"")</f>
        <v>0.24804732633914128</v>
      </c>
      <c r="AA11" s="4" t="s">
        <v>3</v>
      </c>
      <c r="AB11" s="68">
        <f t="shared" ref="AB11" si="109">IF(AND((AB10&gt;0),(AB3&gt;0)),(AB10/AB3),"")</f>
        <v>0.23477478249689279</v>
      </c>
      <c r="AC11" s="4" t="s">
        <v>3</v>
      </c>
      <c r="AD11" s="68">
        <f t="shared" ref="AD11:AF11" si="110">IF(AND((AD10&gt;0),(AD3&gt;0)),(AD10/AD3),"")</f>
        <v>0.18857469702927823</v>
      </c>
      <c r="AE11" s="4" t="s">
        <v>3</v>
      </c>
      <c r="AF11" s="68">
        <f t="shared" si="110"/>
        <v>0.20948616600790515</v>
      </c>
      <c r="AG11" s="4" t="s">
        <v>3</v>
      </c>
      <c r="AH11" s="68">
        <f t="shared" ref="AH11" si="111">IF(AND((AH10&gt;0),(AH3&gt;0)),(AH10/AH3),"")</f>
        <v>0.23981900452488689</v>
      </c>
      <c r="AI11" s="4" t="s">
        <v>3</v>
      </c>
      <c r="AJ11" s="68">
        <f t="shared" ref="AJ11" si="112">IF(AND((AJ10&gt;0),(AJ3&gt;0)),(AJ10/AJ3),"")</f>
        <v>0.22376190476190477</v>
      </c>
      <c r="AK11" s="4" t="s">
        <v>3</v>
      </c>
      <c r="AL11" s="68">
        <f t="shared" ref="AL11" si="113">IF(AND((AL10&gt;0),(AL3&gt;0)),(AL10/AL3),"")</f>
        <v>0.21021276595744681</v>
      </c>
      <c r="AM11" s="4" t="s">
        <v>3</v>
      </c>
      <c r="AN11" s="68">
        <f t="shared" ref="AN11" si="114">IF(AND((AN10&gt;0),(AN3&gt;0)),(AN10/AN3),"")</f>
        <v>0.20215139442231075</v>
      </c>
      <c r="AO11" s="4" t="s">
        <v>3</v>
      </c>
      <c r="AP11" s="68" t="str">
        <f t="shared" ref="AP11" si="115">IF(AND((AP10&gt;0),(AP3&gt;0)),(AP10/AP3),"")</f>
        <v/>
      </c>
      <c r="AQ11" s="4" t="s">
        <v>3</v>
      </c>
      <c r="AR11" s="68" t="str">
        <f t="shared" ref="AR11" si="116">IF(AND((AR10&gt;0),(AR3&gt;0)),(AR10/AR3),"")</f>
        <v/>
      </c>
      <c r="AS11" s="4" t="s">
        <v>3</v>
      </c>
      <c r="AT11" s="68" t="str">
        <f t="shared" ref="AT11" si="117">IF(AND((AT10&gt;0),(AT3&gt;0)),(AT10/AT3),"")</f>
        <v/>
      </c>
      <c r="AU11" s="4" t="s">
        <v>3</v>
      </c>
      <c r="AV11" s="68" t="str">
        <f t="shared" ref="AV11" si="118">IF(AND((AV10&gt;0),(AV3&gt;0)),(AV10/AV3),"")</f>
        <v/>
      </c>
      <c r="AW11" s="4" t="s">
        <v>3</v>
      </c>
      <c r="AX11" s="68" t="str">
        <f t="shared" ref="AX11" si="119">IF(AND((AX10&gt;0),(AX3&gt;0)),(AX10/AX3),"")</f>
        <v/>
      </c>
      <c r="AY11" s="4" t="s">
        <v>3</v>
      </c>
      <c r="AZ11" s="68" t="str">
        <f t="shared" ref="AZ11" si="120">IF(AND((AZ10&gt;0),(AZ3&gt;0)),(AZ10/AZ3),"")</f>
        <v/>
      </c>
      <c r="BA11" s="4" t="s">
        <v>3</v>
      </c>
      <c r="BB11" s="68" t="str">
        <f t="shared" ref="BB11" si="121">IF(AND((BB10&gt;0),(BB3&gt;0)),(BB10/BB3),"")</f>
        <v/>
      </c>
      <c r="BC11" s="4" t="s">
        <v>3</v>
      </c>
      <c r="BD11" s="68" t="str">
        <f t="shared" ref="BD11" si="122">IF(AND((BD10&gt;0),(BD3&gt;0)),(BD10/BD3),"")</f>
        <v/>
      </c>
      <c r="BE11" s="4" t="s">
        <v>3</v>
      </c>
      <c r="BF11" s="68" t="str">
        <f t="shared" ref="BF11" si="123">IF(AND((BF10&gt;0),(BF3&gt;0)),(BF10/BF3),"")</f>
        <v/>
      </c>
      <c r="BG11" s="4" t="s">
        <v>3</v>
      </c>
      <c r="BH11" s="68" t="str">
        <f t="shared" ref="BH11" si="124">IF(AND((BH10&gt;0),(BH3&gt;0)),(BH10/BH3),"")</f>
        <v/>
      </c>
      <c r="BI11" s="4" t="s">
        <v>3</v>
      </c>
      <c r="BK11" s="57" t="s">
        <v>38</v>
      </c>
      <c r="BL11" s="30">
        <f t="shared" si="16"/>
        <v>19</v>
      </c>
      <c r="BM11" s="40">
        <f t="shared" si="17"/>
        <v>0.18857469702927823</v>
      </c>
      <c r="BN11" s="22" t="str">
        <f t="shared" si="18"/>
        <v>–</v>
      </c>
      <c r="BO11" s="41">
        <f t="shared" si="19"/>
        <v>0.24804732633914128</v>
      </c>
      <c r="BP11" s="24" t="str">
        <f t="shared" si="20"/>
        <v/>
      </c>
      <c r="BQ11" s="6" t="s">
        <v>3</v>
      </c>
      <c r="BR11" s="26" t="str">
        <f t="shared" si="21"/>
        <v/>
      </c>
      <c r="BS11" s="42">
        <f t="shared" si="22"/>
        <v>0.21828125900813339</v>
      </c>
      <c r="BT11" s="28" t="s">
        <v>3</v>
      </c>
      <c r="BU11" s="43">
        <f t="shared" si="23"/>
        <v>1.7609351698789254E-2</v>
      </c>
      <c r="BV11" s="29" t="s">
        <v>3</v>
      </c>
      <c r="BW11" s="43">
        <f t="shared" si="24"/>
        <v>0.23251633986928105</v>
      </c>
      <c r="BX11" s="25" t="s">
        <v>3</v>
      </c>
    </row>
    <row r="12" spans="1:76" ht="16.5" customHeight="1">
      <c r="A12" s="10" t="s">
        <v>39</v>
      </c>
      <c r="B12" s="68">
        <f>IF(AND((B6&gt;0),(B8&gt;0)),(B6/B8),"")</f>
        <v>0.72472100101454173</v>
      </c>
      <c r="C12" s="4" t="s">
        <v>3</v>
      </c>
      <c r="D12" s="68">
        <f>IF(AND((D6&gt;0),(D8&gt;0)),(D6/D8),"")</f>
        <v>0.82812499999999989</v>
      </c>
      <c r="E12" s="4" t="s">
        <v>3</v>
      </c>
      <c r="F12" s="68">
        <f>IF(AND((F6&gt;0),(F8&gt;0)),(F6/F8),"")</f>
        <v>0.89741379310344827</v>
      </c>
      <c r="G12" s="4" t="s">
        <v>3</v>
      </c>
      <c r="H12" s="68">
        <f>IF(AND((H6&gt;0),(H8&gt;0)),(H6/H8),"")</f>
        <v>0.83511396011396011</v>
      </c>
      <c r="I12" s="4" t="s">
        <v>3</v>
      </c>
      <c r="J12" s="68">
        <f>IF(AND((J6&gt;0),(J8&gt;0)),(J6/J8),"")</f>
        <v>0.70897155361050335</v>
      </c>
      <c r="K12" s="4" t="s">
        <v>3</v>
      </c>
      <c r="L12" s="68">
        <f>IF(AND((L6&gt;0),(L8&gt;0)),(L6/L8),"")</f>
        <v>0.86530264279624891</v>
      </c>
      <c r="M12" s="4" t="s">
        <v>3</v>
      </c>
      <c r="N12" s="68">
        <f>IF(AND((N6&gt;0),(N8&gt;0)),(N6/N8),"")</f>
        <v>0.7764326069410814</v>
      </c>
      <c r="O12" s="4" t="s">
        <v>3</v>
      </c>
      <c r="P12" s="68">
        <f>IF(AND((P6&gt;0),(P8&gt;0)),(P6/P8),"")</f>
        <v>0.87657841140529524</v>
      </c>
      <c r="Q12" s="4" t="s">
        <v>3</v>
      </c>
      <c r="R12" s="68">
        <f>IF(AND((R6&gt;0),(R8&gt;0)),(R6/R8),"")</f>
        <v>0.88742565845369592</v>
      </c>
      <c r="S12" s="4" t="s">
        <v>3</v>
      </c>
      <c r="T12" s="68">
        <f>IF(AND((T6&gt;0),(T8&gt;0)),(T6/T8),"")</f>
        <v>0.8323651452282157</v>
      </c>
      <c r="U12" s="4" t="s">
        <v>3</v>
      </c>
      <c r="V12" s="68">
        <f>IF(AND((V6&gt;0),(V8&gt;0)),(V6/V8),"")</f>
        <v>0.81913774973711884</v>
      </c>
      <c r="W12" s="4" t="s">
        <v>3</v>
      </c>
      <c r="X12" s="68">
        <f>IF(AND((X6&gt;0),(X8&gt;0)),(X6/X8),"")</f>
        <v>0.91829554339327601</v>
      </c>
      <c r="Y12" s="4" t="s">
        <v>3</v>
      </c>
      <c r="Z12" s="68">
        <f>IF(AND((Z6&gt;0),(Z8&gt;0)),(Z6/Z8),"")</f>
        <v>0.89216047110783947</v>
      </c>
      <c r="AA12" s="4" t="s">
        <v>3</v>
      </c>
      <c r="AB12" s="68">
        <f t="shared" ref="AB12" si="125">IF(AND((AB6&gt;0),(AB8&gt;0)),(AB6/AB8),"")</f>
        <v>0.85527156549520766</v>
      </c>
      <c r="AC12" s="4" t="s">
        <v>3</v>
      </c>
      <c r="AD12" s="68">
        <f t="shared" ref="AD12:AF12" si="126">IF(AND((AD6&gt;0),(AD8&gt;0)),(AD6/AD8),"")</f>
        <v>0.81109350237717903</v>
      </c>
      <c r="AE12" s="4" t="s">
        <v>3</v>
      </c>
      <c r="AF12" s="68">
        <f t="shared" si="126"/>
        <v>0.89416058394160591</v>
      </c>
      <c r="AG12" s="4" t="s">
        <v>3</v>
      </c>
      <c r="AH12" s="68" t="str">
        <f t="shared" ref="AH12" si="127">IF(AND((AH6&gt;0),(AH8&gt;0)),(AH6/AH8),"")</f>
        <v/>
      </c>
      <c r="AI12" s="4" t="s">
        <v>3</v>
      </c>
      <c r="AJ12" s="68">
        <f t="shared" ref="AJ12" si="128">IF(AND((AJ6&gt;0),(AJ8&gt;0)),(AJ6/AJ8),"")</f>
        <v>0.75819672131147542</v>
      </c>
      <c r="AK12" s="4" t="s">
        <v>3</v>
      </c>
      <c r="AL12" s="68">
        <f t="shared" ref="AL12" si="129">IF(AND((AL6&gt;0),(AL8&gt;0)),(AL6/AL8),"")</f>
        <v>0.82831325301204828</v>
      </c>
      <c r="AM12" s="4" t="s">
        <v>3</v>
      </c>
      <c r="AN12" s="68">
        <f t="shared" ref="AN12" si="130">IF(AND((AN6&gt;0),(AN8&gt;0)),(AN6/AN8),"")</f>
        <v>0.84660985550203793</v>
      </c>
      <c r="AO12" s="4" t="s">
        <v>3</v>
      </c>
      <c r="AP12" s="68" t="str">
        <f t="shared" ref="AP12" si="131">IF(AND((AP6&gt;0),(AP8&gt;0)),(AP6/AP8),"")</f>
        <v/>
      </c>
      <c r="AQ12" s="4" t="s">
        <v>3</v>
      </c>
      <c r="AR12" s="68" t="str">
        <f t="shared" ref="AR12" si="132">IF(AND((AR6&gt;0),(AR8&gt;0)),(AR6/AR8),"")</f>
        <v/>
      </c>
      <c r="AS12" s="4" t="s">
        <v>3</v>
      </c>
      <c r="AT12" s="68" t="str">
        <f t="shared" ref="AT12" si="133">IF(AND((AT6&gt;0),(AT8&gt;0)),(AT6/AT8),"")</f>
        <v/>
      </c>
      <c r="AU12" s="4" t="s">
        <v>3</v>
      </c>
      <c r="AV12" s="68" t="str">
        <f t="shared" ref="AV12" si="134">IF(AND((AV6&gt;0),(AV8&gt;0)),(AV6/AV8),"")</f>
        <v/>
      </c>
      <c r="AW12" s="4" t="s">
        <v>3</v>
      </c>
      <c r="AX12" s="68" t="str">
        <f t="shared" ref="AX12" si="135">IF(AND((AX6&gt;0),(AX8&gt;0)),(AX6/AX8),"")</f>
        <v/>
      </c>
      <c r="AY12" s="4" t="s">
        <v>3</v>
      </c>
      <c r="AZ12" s="68" t="str">
        <f t="shared" ref="AZ12" si="136">IF(AND((AZ6&gt;0),(AZ8&gt;0)),(AZ6/AZ8),"")</f>
        <v/>
      </c>
      <c r="BA12" s="4" t="s">
        <v>3</v>
      </c>
      <c r="BB12" s="68" t="str">
        <f t="shared" ref="BB12" si="137">IF(AND((BB6&gt;0),(BB8&gt;0)),(BB6/BB8),"")</f>
        <v/>
      </c>
      <c r="BC12" s="4" t="s">
        <v>3</v>
      </c>
      <c r="BD12" s="68" t="str">
        <f t="shared" ref="BD12" si="138">IF(AND((BD6&gt;0),(BD8&gt;0)),(BD6/BD8),"")</f>
        <v/>
      </c>
      <c r="BE12" s="4" t="s">
        <v>3</v>
      </c>
      <c r="BF12" s="68" t="str">
        <f t="shared" ref="BF12" si="139">IF(AND((BF6&gt;0),(BF8&gt;0)),(BF6/BF8),"")</f>
        <v/>
      </c>
      <c r="BG12" s="4" t="s">
        <v>3</v>
      </c>
      <c r="BH12" s="68" t="str">
        <f t="shared" ref="BH12" si="140">IF(AND((BH6&gt;0),(BH8&gt;0)),(BH6/BH8),"")</f>
        <v/>
      </c>
      <c r="BI12" s="4" t="s">
        <v>3</v>
      </c>
      <c r="BK12" s="57" t="s">
        <v>39</v>
      </c>
      <c r="BL12" s="30">
        <f t="shared" si="16"/>
        <v>19</v>
      </c>
      <c r="BM12" s="40">
        <f t="shared" si="17"/>
        <v>0.70897155361050335</v>
      </c>
      <c r="BN12" s="22" t="str">
        <f t="shared" si="18"/>
        <v>–</v>
      </c>
      <c r="BO12" s="41">
        <f t="shared" si="19"/>
        <v>0.91829554339327601</v>
      </c>
      <c r="BP12" s="24" t="str">
        <f t="shared" si="20"/>
        <v/>
      </c>
      <c r="BQ12" s="6" t="s">
        <v>3</v>
      </c>
      <c r="BR12" s="26" t="str">
        <f t="shared" si="21"/>
        <v/>
      </c>
      <c r="BS12" s="42">
        <f t="shared" si="22"/>
        <v>0.83450994834446213</v>
      </c>
      <c r="BT12" s="28" t="s">
        <v>3</v>
      </c>
      <c r="BU12" s="43">
        <f t="shared" si="23"/>
        <v>5.8610354115140338E-2</v>
      </c>
      <c r="BV12" s="29" t="s">
        <v>3</v>
      </c>
      <c r="BW12" s="43">
        <f t="shared" si="24"/>
        <v>0.72472100101454173</v>
      </c>
      <c r="BX12" s="25" t="s">
        <v>3</v>
      </c>
    </row>
    <row r="13" spans="1:76" ht="16.5" customHeight="1">
      <c r="A13" s="15" t="s">
        <v>25</v>
      </c>
      <c r="B13" s="17"/>
      <c r="C13" s="3"/>
      <c r="D13" s="17"/>
      <c r="E13" s="3"/>
      <c r="F13" s="17"/>
      <c r="G13" s="3"/>
      <c r="H13" s="17"/>
      <c r="I13" s="3"/>
      <c r="J13" s="17"/>
      <c r="K13" s="3"/>
      <c r="L13" s="17"/>
      <c r="M13" s="3"/>
      <c r="N13" s="17"/>
      <c r="O13" s="3"/>
      <c r="P13" s="17"/>
      <c r="Q13" s="3"/>
      <c r="R13" s="17"/>
      <c r="S13" s="3"/>
      <c r="T13" s="17"/>
      <c r="U13" s="3"/>
      <c r="V13" s="17"/>
      <c r="W13" s="3"/>
      <c r="X13" s="17"/>
      <c r="Y13" s="3"/>
      <c r="Z13" s="17"/>
      <c r="AA13" s="3"/>
      <c r="AB13" s="3"/>
      <c r="AC13" s="3"/>
      <c r="AD13" s="17"/>
      <c r="AE13" s="3"/>
      <c r="AF13" s="17"/>
      <c r="AG13" s="3"/>
      <c r="AH13" s="17"/>
      <c r="AI13" s="3"/>
      <c r="AJ13" s="17"/>
      <c r="AK13" s="3"/>
      <c r="AL13" s="17"/>
      <c r="AM13" s="3"/>
      <c r="AN13" s="17"/>
      <c r="AO13" s="3"/>
      <c r="AP13" s="17"/>
      <c r="AQ13" s="3"/>
      <c r="AR13" s="17"/>
      <c r="AS13" s="3"/>
      <c r="AT13" s="17"/>
      <c r="AU13" s="3"/>
      <c r="AV13" s="17"/>
      <c r="AW13" s="3"/>
      <c r="AX13" s="17"/>
      <c r="AY13" s="3"/>
      <c r="AZ13" s="17"/>
      <c r="BA13" s="3"/>
      <c r="BB13" s="17"/>
      <c r="BC13" s="3"/>
      <c r="BD13" s="17"/>
      <c r="BE13" s="3"/>
      <c r="BF13" s="17"/>
      <c r="BG13" s="3"/>
      <c r="BH13" s="17"/>
      <c r="BI13" s="3"/>
      <c r="BK13" s="56" t="s">
        <v>25</v>
      </c>
      <c r="BL13" s="30">
        <f t="shared" si="16"/>
        <v>0</v>
      </c>
      <c r="BM13" s="21"/>
      <c r="BN13" s="22"/>
      <c r="BO13" s="23"/>
      <c r="BP13" s="24"/>
      <c r="BQ13" s="25"/>
      <c r="BR13" s="26"/>
      <c r="BS13" s="27"/>
      <c r="BT13" s="28"/>
      <c r="BU13" s="22"/>
      <c r="BV13" s="29"/>
      <c r="BW13" s="22"/>
      <c r="BX13" s="25"/>
    </row>
    <row r="14" spans="1:76" ht="16.5" customHeight="1">
      <c r="A14" s="10" t="s">
        <v>68</v>
      </c>
      <c r="B14" s="19">
        <v>57.32</v>
      </c>
      <c r="C14" s="4">
        <f t="shared" ref="C14:C21" si="141">IF(AND((B14&gt;0),(B$4&gt;0)),(B14/B$4*100),"")</f>
        <v>118.67494824016565</v>
      </c>
      <c r="D14" s="19">
        <v>52.22</v>
      </c>
      <c r="E14" s="4">
        <f t="shared" ref="E14:E21" si="142">IF(AND((D14&gt;0),(D$4&gt;0)),(D14/D$4*100),"")</f>
        <v>104.44</v>
      </c>
      <c r="F14" s="19">
        <v>40.97</v>
      </c>
      <c r="G14" s="4">
        <f t="shared" ref="G14:G21" si="143">IF(AND((F14&gt;0),(F$4&gt;0)),(F14/F$4*100),"")</f>
        <v>98.155246765692368</v>
      </c>
      <c r="H14" s="19">
        <v>52.89</v>
      </c>
      <c r="I14" s="4">
        <f t="shared" ref="I14:I21" si="144">IF(AND((H14&gt;0),(H$4&gt;0)),(H14/H$4*100),"")</f>
        <v>98.528315946348727</v>
      </c>
      <c r="J14" s="19">
        <v>74.34</v>
      </c>
      <c r="K14" s="4">
        <f t="shared" ref="K14:K21" si="145">IF(AND((J14&gt;0),(J$4&gt;0)),(J14/J$4*100),"")</f>
        <v>138.51313583007268</v>
      </c>
      <c r="L14" s="19">
        <v>54.32</v>
      </c>
      <c r="M14" s="4">
        <f t="shared" ref="M14:M21" si="146">IF(AND((L14&gt;0),(L$4&gt;0)),(L14/L$4*100),"")</f>
        <v>135.8339584896224</v>
      </c>
      <c r="N14" s="19"/>
      <c r="O14" s="4" t="str">
        <f t="shared" ref="O14:O21" si="147">IF(AND((N14&gt;0),(N$4&gt;0)),(N14/N$4*100),"")</f>
        <v/>
      </c>
      <c r="P14" s="19">
        <v>49.76</v>
      </c>
      <c r="Q14" s="4">
        <f>IF(AND((P14&gt;0),(P$4&gt;0)),(P14/P$4*100),"")</f>
        <v>114.83960304638818</v>
      </c>
      <c r="R14" s="19">
        <v>47.68</v>
      </c>
      <c r="S14" s="4">
        <f t="shared" ref="S14:S21" si="148">IF(AND((R14&gt;0),(R$4&gt;0)),(R14/R$4*100),"")</f>
        <v>105.60354374307863</v>
      </c>
      <c r="T14" s="19">
        <v>54.47</v>
      </c>
      <c r="U14" s="4">
        <f t="shared" ref="U14:U21" si="149">IF(AND((T14&gt;0),(T$4&gt;0)),(T14/T$4*100),"")</f>
        <v>119.50416849495393</v>
      </c>
      <c r="V14" s="19">
        <v>55.3</v>
      </c>
      <c r="W14" s="4">
        <f t="shared" ref="W14:W21" si="150">IF(AND((V14&gt;0),(V$4&gt;0)),(V14/V$4*100),"")</f>
        <v>105.93869731800764</v>
      </c>
      <c r="X14" s="19"/>
      <c r="Y14" s="4" t="str">
        <f t="shared" ref="Y14:Y21" si="151">IF(AND((X14&gt;0),(X$4&gt;0)),(X14/X$4*100),"")</f>
        <v/>
      </c>
      <c r="Z14" s="19">
        <v>54.8</v>
      </c>
      <c r="AA14" s="4">
        <f t="shared" ref="AA14:AA21" si="152">IF(AND((Z14&gt;0),(Z$4&gt;0)),(Z14/Z$4*100),"")</f>
        <v>123.61831716670426</v>
      </c>
      <c r="AB14" s="19">
        <v>77.849999999999994</v>
      </c>
      <c r="AC14" s="4">
        <f t="shared" ref="AC14:AC21" si="153">IF(AND((AB14&gt;0),(AB$4&gt;0)),(AB14/AB$4*100),"")</f>
        <v>160.64795707800246</v>
      </c>
      <c r="AD14" s="19">
        <v>70.34</v>
      </c>
      <c r="AE14" s="4">
        <f t="shared" ref="AE14:AE21" si="154">IF(AND((AD14&gt;0),(AD$4&gt;0)),(AD14/AD$4*100),"")</f>
        <v>116.82444776615179</v>
      </c>
      <c r="AF14" s="19">
        <v>41.6</v>
      </c>
      <c r="AG14" s="4">
        <f t="shared" ref="AG14:AG21" si="155">IF(AND((AF14&gt;0),(AF$4&gt;0)),(AF14/AF$4*100),"")</f>
        <v>79.541108986615683</v>
      </c>
      <c r="AH14" s="19">
        <v>53.2</v>
      </c>
      <c r="AI14" s="4">
        <f t="shared" ref="AI14:AI21" si="156">IF(AND((AH14&gt;0),(AH$4&gt;0)),(AH14/AH$4*100),"")</f>
        <v>108.35030549898168</v>
      </c>
      <c r="AJ14" s="19">
        <v>36.58</v>
      </c>
      <c r="AK14" s="4">
        <f t="shared" ref="AK14:AK21" si="157">IF(AND((AJ14&gt;0),(AJ$4&gt;0)),(AJ14/AJ$4*100),"")</f>
        <v>85.667447306791559</v>
      </c>
      <c r="AL14" s="19">
        <v>36.6</v>
      </c>
      <c r="AM14" s="4">
        <f t="shared" ref="AM14:AM21" si="158">IF(AND((AL14&gt;0),(AL$4&gt;0)),(AL14/AL$4*100),"")</f>
        <v>77.05263157894737</v>
      </c>
      <c r="AN14" s="19">
        <v>35.81</v>
      </c>
      <c r="AO14" s="4">
        <f t="shared" ref="AO14:AO21" si="159">IF(AND((AN14&gt;0),(AN$4&gt;0)),(AN14/AN$4*100),"")</f>
        <v>70.326001571091908</v>
      </c>
      <c r="AP14" s="19"/>
      <c r="AQ14" s="4" t="str">
        <f t="shared" ref="AQ14:AQ21" si="160">IF(AND((AP14&gt;0),(AP$4&gt;0)),(AP14/AP$4*100),"")</f>
        <v/>
      </c>
      <c r="AR14" s="19"/>
      <c r="AS14" s="4" t="str">
        <f t="shared" ref="AS14:AS21" si="161">IF(AND((AR14&gt;0),(AR$4&gt;0)),(AR14/AR$4*100),"")</f>
        <v/>
      </c>
      <c r="AT14" s="19"/>
      <c r="AU14" s="4" t="str">
        <f t="shared" ref="AU14:AU21" si="162">IF(AND((AT14&gt;0),(AT$4&gt;0)),(AT14/AT$4*100),"")</f>
        <v/>
      </c>
      <c r="AV14" s="19"/>
      <c r="AW14" s="4" t="str">
        <f t="shared" ref="AW14:AW21" si="163">IF(AND((AV14&gt;0),(AV$4&gt;0)),(AV14/AV$4*100),"")</f>
        <v/>
      </c>
      <c r="AX14" s="19"/>
      <c r="AY14" s="4" t="str">
        <f t="shared" ref="AY14:AY21" si="164">IF(AND((AX14&gt;0),(AX$4&gt;0)),(AX14/AX$4*100),"")</f>
        <v/>
      </c>
      <c r="AZ14" s="19"/>
      <c r="BA14" s="4" t="str">
        <f t="shared" ref="BA14:BA21" si="165">IF(AND((AZ14&gt;0),(AZ$4&gt;0)),(AZ14/AZ$4*100),"")</f>
        <v/>
      </c>
      <c r="BB14" s="19"/>
      <c r="BC14" s="4" t="str">
        <f t="shared" ref="BC14:BC21" si="166">IF(AND((BB14&gt;0),(BB$4&gt;0)),(BB14/BB$4*100),"")</f>
        <v/>
      </c>
      <c r="BD14" s="19"/>
      <c r="BE14" s="4" t="str">
        <f t="shared" ref="BE14:BE21" si="167">IF(AND((BD14&gt;0),(BD$4&gt;0)),(BD14/BD$4*100),"")</f>
        <v/>
      </c>
      <c r="BF14" s="19"/>
      <c r="BG14" s="4" t="str">
        <f t="shared" ref="BG14:BG21" si="168">IF(AND((BF14&gt;0),(BF$4&gt;0)),(BF14/BF$4*100),"")</f>
        <v/>
      </c>
      <c r="BH14" s="19"/>
      <c r="BI14" s="4" t="str">
        <f t="shared" ref="BI14:BI21" si="169">IF(AND((BH14&gt;0),(BH$4&gt;0)),(BH14/BH$4*100),"")</f>
        <v/>
      </c>
      <c r="BK14" s="57" t="s">
        <v>32</v>
      </c>
      <c r="BL14" s="30">
        <f>COUNT(B14,D14,F14,H14,J14,L14,N14,P14,R14,T14,V14,X14,Z14,AB14,AD14,AF14,AH14,AJ14,AL14,AN14,AP14,AR14,AT14,AV14,AX14,AZ14,BB14,BD14,BF14,BH14)</f>
        <v>18</v>
      </c>
      <c r="BM14" s="31">
        <f>IF(SUM(B14,D14,F14,H14,J14,L14,N14,P14,R14,T14,V14,X14,Z14,AB14,AD14,AF14,AH14,AJ14,AL14,AN14,AP14,AR14,AT14,AV14,AX14,AZ14,BB14,BD14,BF14,BH14)&gt;0,MIN(B14,D14,F14,H14,J14,L14,N14,P14,R14,T14,V14,X14,Z14,AB14,AD14,AF14,AH14,AJ14,AL14,AN14,AP14,AR14,AT14,AV14,AX14,AZ14,BB14,BD14,BF14,BH14),"")</f>
        <v>35.81</v>
      </c>
      <c r="BN14" s="32" t="str">
        <f t="shared" si="18"/>
        <v>–</v>
      </c>
      <c r="BO14" s="33">
        <f>IF(SUM(B14,D14,F14,H14,J14,L14,N14,P14,R14,T14,V14,X14,Z14,AB14,AD14,AF14,AH14,AJ14,AL14,AN14,AP14,AR14,AT14,AV14,AX14,AZ14,BB14,BD14,BF14,BH14)&gt;0,MAX(B14,D14,F14,H14,J14,L14,N14,P14,R14,T14,V14,X14,Z14,AB14,AD14,AF14,AH14,AJ14,AL14,AN14,AP14,AR14,AT14,AV14,AX14,AZ14,BB14,BD14,BF14,BH14),"")</f>
        <v>77.849999999999994</v>
      </c>
      <c r="BP14" s="34">
        <f t="shared" si="20"/>
        <v>70.326001571091908</v>
      </c>
      <c r="BQ14" s="35" t="str">
        <f t="shared" si="41"/>
        <v>–</v>
      </c>
      <c r="BR14" s="36">
        <f t="shared" si="21"/>
        <v>160.64795707800246</v>
      </c>
      <c r="BS14" s="37">
        <f>IF(SUM(B14,D14,F14,H14,J14,L14,N14,P14,R14,T14,V14,X14,Z14,AB14,AD14,AF14,AH14,AJ14,AL14,AN14,AP14,AR14,AT14,AV14,AX14,AZ14,BB14,BD14,BF14,BH14)&gt;0,AVERAGE(B14,D14,F14,H14,J14,L14,N14,P14,R14,T14,V14,X14,Z14,AB14,AD14,AF14,AH14,AJ14,AL14,AN14,AP14,AR14,AT14,AV14,AX14,AZ14,BB14,BD14,BF14,BH14),"?")</f>
        <v>52.558333333333344</v>
      </c>
      <c r="BT14" s="38">
        <f t="shared" si="42"/>
        <v>109.00332415708981</v>
      </c>
      <c r="BU14" s="32">
        <f>IF(COUNT(B14,D14,F14,H14,J14,L14,N14,P14,R14,T14,V14,X14,Z14,AB14,AD14,AF14,AH14,AJ14,AL14,AN14,AP14,AR14,AT14,AV14,AX14,AZ14,BB14,BD14,BF14,BH14)&gt;1,STDEV(B14,D14,F14,H14,J14,L14,N14,P14,R14,T14,V14,X14,Z14,AB14,AD14,AF14,AH14,AJ14,AL14,AN14,AP14,AR14,AT14,AV14,AX14,AZ14,BB14,BD14,BF14,BH14),"?")</f>
        <v>12.245988658956554</v>
      </c>
      <c r="BV14" s="39">
        <f t="shared" si="43"/>
        <v>22.969920124565768</v>
      </c>
      <c r="BW14" s="32">
        <f t="shared" si="24"/>
        <v>57.32</v>
      </c>
      <c r="BX14" s="35">
        <f t="shared" si="44"/>
        <v>118.67494824016565</v>
      </c>
    </row>
    <row r="15" spans="1:76" ht="16.5" customHeight="1">
      <c r="A15" s="10" t="s">
        <v>69</v>
      </c>
      <c r="B15" s="19">
        <v>72.760000000000005</v>
      </c>
      <c r="C15" s="4">
        <f t="shared" si="141"/>
        <v>150.64182194616978</v>
      </c>
      <c r="D15" s="19">
        <v>66.8</v>
      </c>
      <c r="E15" s="4">
        <f t="shared" si="142"/>
        <v>133.6</v>
      </c>
      <c r="F15" s="19">
        <v>60.48</v>
      </c>
      <c r="G15" s="4">
        <f t="shared" si="143"/>
        <v>144.8969813128893</v>
      </c>
      <c r="H15" s="19">
        <v>75.239999999999995</v>
      </c>
      <c r="I15" s="4">
        <f t="shared" si="144"/>
        <v>140.1639344262295</v>
      </c>
      <c r="J15" s="19">
        <v>72.14</v>
      </c>
      <c r="K15" s="4">
        <f t="shared" si="145"/>
        <v>134.41401155207751</v>
      </c>
      <c r="L15" s="19">
        <v>57.81</v>
      </c>
      <c r="M15" s="4">
        <f t="shared" si="146"/>
        <v>144.56114028507128</v>
      </c>
      <c r="N15" s="19">
        <v>59.52</v>
      </c>
      <c r="O15" s="4">
        <f t="shared" si="147"/>
        <v>130.69828722002637</v>
      </c>
      <c r="P15" s="19">
        <v>74.680000000000007</v>
      </c>
      <c r="Q15" s="4">
        <f>IF(AND((P15&gt;0),(P$4&gt;0)),(P15/P$4*100),"")</f>
        <v>172.35171936302797</v>
      </c>
      <c r="R15" s="19">
        <v>64.14</v>
      </c>
      <c r="S15" s="4">
        <f t="shared" si="148"/>
        <v>142.05980066445184</v>
      </c>
      <c r="T15" s="19">
        <v>71.900000000000006</v>
      </c>
      <c r="U15" s="4">
        <f t="shared" si="149"/>
        <v>157.74462483545418</v>
      </c>
      <c r="V15" s="19">
        <v>72.28</v>
      </c>
      <c r="W15" s="4">
        <f t="shared" si="150"/>
        <v>138.46743295019158</v>
      </c>
      <c r="X15" s="19">
        <v>60.48</v>
      </c>
      <c r="Y15" s="4">
        <f t="shared" si="151"/>
        <v>125.50321643494502</v>
      </c>
      <c r="Z15" s="19">
        <v>69.650000000000006</v>
      </c>
      <c r="AA15" s="4">
        <f t="shared" si="152"/>
        <v>157.1170764719152</v>
      </c>
      <c r="AB15" s="19">
        <v>88.13</v>
      </c>
      <c r="AC15" s="4">
        <f t="shared" si="153"/>
        <v>181.86132893107717</v>
      </c>
      <c r="AD15" s="19">
        <v>92.06</v>
      </c>
      <c r="AE15" s="4">
        <f t="shared" si="154"/>
        <v>152.89818966949011</v>
      </c>
      <c r="AF15" s="19">
        <v>79</v>
      </c>
      <c r="AG15" s="4">
        <f t="shared" si="155"/>
        <v>151.05162523900574</v>
      </c>
      <c r="AH15" s="19">
        <v>74.3</v>
      </c>
      <c r="AI15" s="4">
        <f t="shared" si="156"/>
        <v>151.32382892057026</v>
      </c>
      <c r="AJ15" s="19">
        <v>57.9</v>
      </c>
      <c r="AK15" s="4">
        <f t="shared" si="157"/>
        <v>135.59718969555036</v>
      </c>
      <c r="AL15" s="19">
        <v>60.1</v>
      </c>
      <c r="AM15" s="4">
        <f t="shared" si="158"/>
        <v>126.52631578947368</v>
      </c>
      <c r="AN15" s="19">
        <v>80</v>
      </c>
      <c r="AO15" s="4">
        <f t="shared" si="159"/>
        <v>157.10919088766693</v>
      </c>
      <c r="AP15" s="19"/>
      <c r="AQ15" s="4" t="str">
        <f t="shared" si="160"/>
        <v/>
      </c>
      <c r="AR15" s="19"/>
      <c r="AS15" s="4" t="str">
        <f t="shared" si="161"/>
        <v/>
      </c>
      <c r="AT15" s="19"/>
      <c r="AU15" s="4" t="str">
        <f t="shared" si="162"/>
        <v/>
      </c>
      <c r="AV15" s="19"/>
      <c r="AW15" s="4" t="str">
        <f t="shared" si="163"/>
        <v/>
      </c>
      <c r="AX15" s="19"/>
      <c r="AY15" s="4" t="str">
        <f t="shared" si="164"/>
        <v/>
      </c>
      <c r="AZ15" s="19"/>
      <c r="BA15" s="4" t="str">
        <f t="shared" si="165"/>
        <v/>
      </c>
      <c r="BB15" s="19"/>
      <c r="BC15" s="4" t="str">
        <f t="shared" si="166"/>
        <v/>
      </c>
      <c r="BD15" s="19"/>
      <c r="BE15" s="4" t="str">
        <f t="shared" si="167"/>
        <v/>
      </c>
      <c r="BF15" s="19"/>
      <c r="BG15" s="4" t="str">
        <f t="shared" si="168"/>
        <v/>
      </c>
      <c r="BH15" s="19"/>
      <c r="BI15" s="4" t="str">
        <f t="shared" si="169"/>
        <v/>
      </c>
      <c r="BK15" s="57" t="s">
        <v>33</v>
      </c>
      <c r="BL15" s="30">
        <f>COUNT(B15,D15,F15,H15,J15,L15,N15,P15,R15,T15,V15,X15,Z15,AB15,AD15,AF15,AH15,AJ15,AL15,AN15,AP15,AR15,AT15,AV15,AX15,AZ15,BB15,BD15,BF15,BH15)</f>
        <v>20</v>
      </c>
      <c r="BM15" s="31">
        <f>IF(SUM(B15,D15,F15,H15,J15,L15,N15,P15,R15,T15,V15,X15,Z15,AB15,AD15,AF15,AH15,AJ15,AL15,AN15,AP15,AR15,AT15,AV15,AX15,AZ15,BB15,BD15,BF15,BH15)&gt;0,MIN(B15,D15,F15,H15,J15,L15,N15,P15,R15,T15,V15,X15,Z15,AB15,AD15,AF15,AH15,AJ15,AL15,AN15,AP15,AR15,AT15,AV15,AX15,AZ15,BB15,BD15,BF15,BH15),"")</f>
        <v>57.81</v>
      </c>
      <c r="BN15" s="32" t="str">
        <f t="shared" si="18"/>
        <v>–</v>
      </c>
      <c r="BO15" s="33">
        <f>IF(SUM(B15,D15,F15,H15,J15,L15,N15,P15,R15,T15,V15,X15,Z15,AB15,AD15,AF15,AH15,AJ15,AL15,AN15,AP15,AR15,AT15,AV15,AX15,AZ15,BB15,BD15,BF15,BH15)&gt;0,MAX(B15,D15,F15,H15,J15,L15,N15,P15,R15,T15,V15,X15,Z15,AB15,AD15,AF15,AH15,AJ15,AL15,AN15,AP15,AR15,AT15,AV15,AX15,AZ15,BB15,BD15,BF15,BH15),"")</f>
        <v>92.06</v>
      </c>
      <c r="BP15" s="34">
        <f t="shared" si="20"/>
        <v>125.50321643494502</v>
      </c>
      <c r="BQ15" s="35" t="str">
        <f t="shared" si="41"/>
        <v>–</v>
      </c>
      <c r="BR15" s="36">
        <f t="shared" si="21"/>
        <v>181.86132893107717</v>
      </c>
      <c r="BS15" s="37">
        <f>IF(SUM(B15,D15,F15,H15,J15,L15,N15,P15,R15,T15,V15,X15,Z15,AB15,AD15,AF15,AH15,AJ15,AL15,AN15,AP15,AR15,AT15,AV15,AX15,AZ15,BB15,BD15,BF15,BH15)&gt;0,AVERAGE(B15,D15,F15,H15,J15,L15,N15,P15,R15,T15,V15,X15,Z15,AB15,AD15,AF15,AH15,AJ15,AL15,AN15,AP15,AR15,AT15,AV15,AX15,AZ15,BB15,BD15,BF15,BH15),"?")</f>
        <v>70.468499999999992</v>
      </c>
      <c r="BT15" s="38">
        <f t="shared" si="42"/>
        <v>146.42938582976416</v>
      </c>
      <c r="BU15" s="32">
        <f>IF(COUNT(B15,D15,F15,H15,J15,L15,N15,P15,R15,T15,V15,X15,Z15,AB15,AD15,AF15,AH15,AJ15,AL15,AN15,AP15,AR15,AT15,AV15,AX15,AZ15,BB15,BD15,BF15,BH15)&gt;1,STDEV(B15,D15,F15,H15,J15,L15,N15,P15,R15,T15,V15,X15,Z15,AB15,AD15,AF15,AH15,AJ15,AL15,AN15,AP15,AR15,AT15,AV15,AX15,AZ15,BB15,BD15,BF15,BH15),"?")</f>
        <v>9.7592483937302852</v>
      </c>
      <c r="BV15" s="39">
        <f t="shared" si="43"/>
        <v>14.552995339587966</v>
      </c>
      <c r="BW15" s="32">
        <f t="shared" si="24"/>
        <v>72.760000000000005</v>
      </c>
      <c r="BX15" s="35">
        <f t="shared" si="44"/>
        <v>150.64182194616978</v>
      </c>
    </row>
    <row r="16" spans="1:76" ht="16.5" customHeight="1">
      <c r="A16" s="10" t="s">
        <v>72</v>
      </c>
      <c r="B16" s="19">
        <v>22.41</v>
      </c>
      <c r="C16" s="4">
        <f t="shared" si="141"/>
        <v>46.397515527950311</v>
      </c>
      <c r="D16" s="19">
        <v>24.37</v>
      </c>
      <c r="E16" s="4">
        <f t="shared" si="142"/>
        <v>48.74</v>
      </c>
      <c r="F16" s="19">
        <v>21.2</v>
      </c>
      <c r="G16" s="4">
        <f t="shared" si="143"/>
        <v>50.790608528988976</v>
      </c>
      <c r="H16" s="19">
        <v>26.34</v>
      </c>
      <c r="I16" s="4">
        <f t="shared" si="144"/>
        <v>49.068554396423245</v>
      </c>
      <c r="J16" s="19">
        <v>23.99</v>
      </c>
      <c r="K16" s="4">
        <f t="shared" si="145"/>
        <v>44.69908701322899</v>
      </c>
      <c r="L16" s="19">
        <v>22.33</v>
      </c>
      <c r="M16" s="4">
        <f t="shared" si="146"/>
        <v>55.838959739934978</v>
      </c>
      <c r="N16" s="19">
        <v>21.3</v>
      </c>
      <c r="O16" s="4">
        <f t="shared" si="147"/>
        <v>46.772068511198952</v>
      </c>
      <c r="P16" s="19">
        <v>24.25</v>
      </c>
      <c r="Q16" s="4">
        <f t="shared" ref="Q16:Q21" si="170">IF(AND((P16&gt;0),(P$4&gt;0)),(P16/P$4*100),"")</f>
        <v>55.965843526425104</v>
      </c>
      <c r="R16" s="19">
        <v>22.07</v>
      </c>
      <c r="S16" s="4">
        <f t="shared" si="148"/>
        <v>48.881506090808422</v>
      </c>
      <c r="T16" s="19">
        <v>21.16</v>
      </c>
      <c r="U16" s="4">
        <f t="shared" si="149"/>
        <v>46.423870118473012</v>
      </c>
      <c r="V16" s="19">
        <v>26.27</v>
      </c>
      <c r="W16" s="4">
        <f t="shared" si="150"/>
        <v>50.325670498084285</v>
      </c>
      <c r="X16" s="19">
        <v>23.61</v>
      </c>
      <c r="Y16" s="4">
        <f t="shared" si="151"/>
        <v>48.99356713010998</v>
      </c>
      <c r="Z16" s="19">
        <v>26.33</v>
      </c>
      <c r="AA16" s="4">
        <f t="shared" si="152"/>
        <v>59.395443266411007</v>
      </c>
      <c r="AB16" s="19">
        <v>30.55</v>
      </c>
      <c r="AC16" s="4">
        <f t="shared" si="153"/>
        <v>63.041683862979781</v>
      </c>
      <c r="AD16" s="19">
        <v>26.62</v>
      </c>
      <c r="AE16" s="4">
        <f t="shared" si="154"/>
        <v>44.211924929413719</v>
      </c>
      <c r="AF16" s="19">
        <v>27.1</v>
      </c>
      <c r="AG16" s="4">
        <f t="shared" si="155"/>
        <v>51.81644359464628</v>
      </c>
      <c r="AH16" s="19">
        <v>23</v>
      </c>
      <c r="AI16" s="4">
        <f t="shared" si="156"/>
        <v>46.843177189409367</v>
      </c>
      <c r="AJ16" s="19">
        <v>17.100000000000001</v>
      </c>
      <c r="AK16" s="4">
        <f t="shared" si="157"/>
        <v>40.046838407494143</v>
      </c>
      <c r="AL16" s="19">
        <v>20.5</v>
      </c>
      <c r="AM16" s="4">
        <f t="shared" si="158"/>
        <v>43.15789473684211</v>
      </c>
      <c r="AN16" s="19">
        <v>24.7</v>
      </c>
      <c r="AO16" s="4">
        <f t="shared" si="159"/>
        <v>48.507462686567159</v>
      </c>
      <c r="AP16" s="19"/>
      <c r="AQ16" s="4" t="str">
        <f t="shared" si="160"/>
        <v/>
      </c>
      <c r="AR16" s="19"/>
      <c r="AS16" s="4" t="str">
        <f t="shared" si="161"/>
        <v/>
      </c>
      <c r="AT16" s="19"/>
      <c r="AU16" s="4" t="str">
        <f t="shared" si="162"/>
        <v/>
      </c>
      <c r="AV16" s="19"/>
      <c r="AW16" s="4" t="str">
        <f t="shared" si="163"/>
        <v/>
      </c>
      <c r="AX16" s="19"/>
      <c r="AY16" s="4" t="str">
        <f t="shared" si="164"/>
        <v/>
      </c>
      <c r="AZ16" s="19"/>
      <c r="BA16" s="4" t="str">
        <f t="shared" si="165"/>
        <v/>
      </c>
      <c r="BB16" s="19"/>
      <c r="BC16" s="4" t="str">
        <f t="shared" si="166"/>
        <v/>
      </c>
      <c r="BD16" s="19"/>
      <c r="BE16" s="4" t="str">
        <f t="shared" si="167"/>
        <v/>
      </c>
      <c r="BF16" s="19"/>
      <c r="BG16" s="4" t="str">
        <f t="shared" si="168"/>
        <v/>
      </c>
      <c r="BH16" s="19"/>
      <c r="BI16" s="4" t="str">
        <f t="shared" si="169"/>
        <v/>
      </c>
      <c r="BK16" s="57" t="s">
        <v>34</v>
      </c>
      <c r="BL16" s="30">
        <f t="shared" si="16"/>
        <v>20</v>
      </c>
      <c r="BM16" s="31">
        <f t="shared" si="17"/>
        <v>17.100000000000001</v>
      </c>
      <c r="BN16" s="32" t="str">
        <f t="shared" si="18"/>
        <v>–</v>
      </c>
      <c r="BO16" s="33">
        <f t="shared" si="19"/>
        <v>30.55</v>
      </c>
      <c r="BP16" s="34">
        <f t="shared" si="20"/>
        <v>40.046838407494143</v>
      </c>
      <c r="BQ16" s="35" t="str">
        <f t="shared" si="41"/>
        <v>–</v>
      </c>
      <c r="BR16" s="36">
        <f t="shared" si="21"/>
        <v>63.041683862979781</v>
      </c>
      <c r="BS16" s="37">
        <f t="shared" si="22"/>
        <v>23.76</v>
      </c>
      <c r="BT16" s="38">
        <f t="shared" si="42"/>
        <v>49.495905987769497</v>
      </c>
      <c r="BU16" s="32">
        <f t="shared" si="23"/>
        <v>2.9755264903436278</v>
      </c>
      <c r="BV16" s="39">
        <f t="shared" si="43"/>
        <v>5.561014552218051</v>
      </c>
      <c r="BW16" s="32">
        <f t="shared" si="24"/>
        <v>22.41</v>
      </c>
      <c r="BX16" s="35">
        <f t="shared" si="44"/>
        <v>46.397515527950311</v>
      </c>
    </row>
    <row r="17" spans="1:76" ht="16.5" customHeight="1">
      <c r="A17" s="10" t="s">
        <v>70</v>
      </c>
      <c r="B17" s="19">
        <v>54.43</v>
      </c>
      <c r="C17" s="4">
        <f t="shared" si="141"/>
        <v>112.69151138716356</v>
      </c>
      <c r="D17" s="19">
        <v>52.7</v>
      </c>
      <c r="E17" s="4">
        <f t="shared" si="142"/>
        <v>105.4</v>
      </c>
      <c r="F17" s="19">
        <v>48.56</v>
      </c>
      <c r="G17" s="4">
        <f t="shared" si="143"/>
        <v>116.33924293243891</v>
      </c>
      <c r="H17" s="19"/>
      <c r="I17" s="4" t="str">
        <f t="shared" si="144"/>
        <v/>
      </c>
      <c r="J17" s="19">
        <v>72.98</v>
      </c>
      <c r="K17" s="4">
        <f t="shared" si="145"/>
        <v>135.97913173094841</v>
      </c>
      <c r="L17" s="19">
        <v>45.44</v>
      </c>
      <c r="M17" s="4">
        <f t="shared" si="146"/>
        <v>113.62840710177544</v>
      </c>
      <c r="N17" s="19">
        <v>46.1</v>
      </c>
      <c r="O17" s="4">
        <f t="shared" si="147"/>
        <v>101.22968818620993</v>
      </c>
      <c r="P17" s="19">
        <v>59.57</v>
      </c>
      <c r="Q17" s="4">
        <f t="shared" si="170"/>
        <v>137.47980613893378</v>
      </c>
      <c r="R17" s="19">
        <v>50.42</v>
      </c>
      <c r="S17" s="4">
        <f t="shared" si="148"/>
        <v>111.67220376522702</v>
      </c>
      <c r="T17" s="19"/>
      <c r="U17" s="4" t="str">
        <f t="shared" si="149"/>
        <v/>
      </c>
      <c r="V17" s="19">
        <v>59.33</v>
      </c>
      <c r="W17" s="4">
        <f t="shared" si="150"/>
        <v>113.65900383141761</v>
      </c>
      <c r="X17" s="19">
        <v>58.87</v>
      </c>
      <c r="Y17" s="4">
        <f t="shared" si="151"/>
        <v>122.16227433077403</v>
      </c>
      <c r="Z17" s="19"/>
      <c r="AA17" s="4" t="str">
        <f t="shared" si="152"/>
        <v/>
      </c>
      <c r="AB17" s="19">
        <v>64.58</v>
      </c>
      <c r="AC17" s="4">
        <f t="shared" si="153"/>
        <v>133.26454808089144</v>
      </c>
      <c r="AD17" s="19"/>
      <c r="AE17" s="4" t="str">
        <f t="shared" si="154"/>
        <v/>
      </c>
      <c r="AF17" s="19">
        <v>55.16</v>
      </c>
      <c r="AG17" s="4">
        <f t="shared" si="155"/>
        <v>105.46845124282981</v>
      </c>
      <c r="AH17" s="19">
        <v>50.58</v>
      </c>
      <c r="AI17" s="4">
        <f t="shared" si="156"/>
        <v>103.0142566191446</v>
      </c>
      <c r="AJ17" s="19"/>
      <c r="AK17" s="4" t="str">
        <f t="shared" si="157"/>
        <v/>
      </c>
      <c r="AL17" s="19">
        <v>53.9</v>
      </c>
      <c r="AM17" s="4">
        <f t="shared" si="158"/>
        <v>113.4736842105263</v>
      </c>
      <c r="AN17" s="19">
        <v>47.79</v>
      </c>
      <c r="AO17" s="4">
        <f t="shared" si="159"/>
        <v>93.853102906520022</v>
      </c>
      <c r="AP17" s="19"/>
      <c r="AQ17" s="4" t="str">
        <f t="shared" si="160"/>
        <v/>
      </c>
      <c r="AR17" s="19"/>
      <c r="AS17" s="4" t="str">
        <f t="shared" si="161"/>
        <v/>
      </c>
      <c r="AT17" s="19"/>
      <c r="AU17" s="4" t="str">
        <f t="shared" si="162"/>
        <v/>
      </c>
      <c r="AV17" s="19"/>
      <c r="AW17" s="4" t="str">
        <f t="shared" si="163"/>
        <v/>
      </c>
      <c r="AX17" s="19"/>
      <c r="AY17" s="4" t="str">
        <f t="shared" si="164"/>
        <v/>
      </c>
      <c r="AZ17" s="19"/>
      <c r="BA17" s="4" t="str">
        <f t="shared" si="165"/>
        <v/>
      </c>
      <c r="BB17" s="19"/>
      <c r="BC17" s="4" t="str">
        <f t="shared" si="166"/>
        <v/>
      </c>
      <c r="BD17" s="19"/>
      <c r="BE17" s="4" t="str">
        <f t="shared" si="167"/>
        <v/>
      </c>
      <c r="BF17" s="19"/>
      <c r="BG17" s="4" t="str">
        <f t="shared" si="168"/>
        <v/>
      </c>
      <c r="BH17" s="19"/>
      <c r="BI17" s="4" t="str">
        <f t="shared" si="169"/>
        <v/>
      </c>
      <c r="BK17" s="57" t="s">
        <v>35</v>
      </c>
      <c r="BL17" s="30">
        <f t="shared" si="16"/>
        <v>15</v>
      </c>
      <c r="BM17" s="31">
        <f t="shared" si="17"/>
        <v>45.44</v>
      </c>
      <c r="BN17" s="32" t="str">
        <f t="shared" si="18"/>
        <v>–</v>
      </c>
      <c r="BO17" s="33">
        <f t="shared" si="19"/>
        <v>72.98</v>
      </c>
      <c r="BP17" s="34">
        <f t="shared" si="20"/>
        <v>93.853102906520022</v>
      </c>
      <c r="BQ17" s="35" t="str">
        <f t="shared" si="41"/>
        <v>–</v>
      </c>
      <c r="BR17" s="36">
        <f t="shared" si="21"/>
        <v>137.47980613893378</v>
      </c>
      <c r="BS17" s="37">
        <f t="shared" si="22"/>
        <v>54.693999999999996</v>
      </c>
      <c r="BT17" s="38">
        <f t="shared" si="42"/>
        <v>114.62102083098671</v>
      </c>
      <c r="BU17" s="32">
        <f t="shared" si="23"/>
        <v>7.4627051778445903</v>
      </c>
      <c r="BV17" s="39">
        <f t="shared" si="43"/>
        <v>12.861599742955276</v>
      </c>
      <c r="BW17" s="32">
        <f t="shared" si="24"/>
        <v>54.43</v>
      </c>
      <c r="BX17" s="35">
        <f t="shared" si="44"/>
        <v>112.69151138716356</v>
      </c>
    </row>
    <row r="18" spans="1:76" ht="16.5" customHeight="1">
      <c r="A18" s="10" t="s">
        <v>73</v>
      </c>
      <c r="B18" s="19">
        <v>17.260000000000002</v>
      </c>
      <c r="C18" s="4">
        <f t="shared" si="141"/>
        <v>35.734989648033135</v>
      </c>
      <c r="D18" s="19">
        <v>17.399999999999999</v>
      </c>
      <c r="E18" s="4">
        <f t="shared" si="142"/>
        <v>34.799999999999997</v>
      </c>
      <c r="F18" s="19">
        <v>10.82</v>
      </c>
      <c r="G18" s="4">
        <f t="shared" si="143"/>
        <v>25.922376617153809</v>
      </c>
      <c r="H18" s="19">
        <v>17.559999999999999</v>
      </c>
      <c r="I18" s="4">
        <f t="shared" si="144"/>
        <v>32.712369597615499</v>
      </c>
      <c r="J18" s="19">
        <v>17.510000000000002</v>
      </c>
      <c r="K18" s="4">
        <f t="shared" si="145"/>
        <v>32.625302776225077</v>
      </c>
      <c r="L18" s="19">
        <v>14.78</v>
      </c>
      <c r="M18" s="4">
        <f t="shared" si="146"/>
        <v>36.959239809952479</v>
      </c>
      <c r="N18" s="19">
        <v>15.04</v>
      </c>
      <c r="O18" s="4">
        <f t="shared" si="147"/>
        <v>33.025911286780854</v>
      </c>
      <c r="P18" s="19">
        <v>15.27</v>
      </c>
      <c r="Q18" s="4">
        <f t="shared" si="170"/>
        <v>35.24117239787676</v>
      </c>
      <c r="R18" s="19">
        <v>18.71</v>
      </c>
      <c r="S18" s="4">
        <f t="shared" si="148"/>
        <v>41.439645625692137</v>
      </c>
      <c r="T18" s="19">
        <v>14.93</v>
      </c>
      <c r="U18" s="4">
        <f t="shared" si="149"/>
        <v>32.755594559017112</v>
      </c>
      <c r="V18" s="19">
        <v>19.84</v>
      </c>
      <c r="W18" s="4">
        <f t="shared" si="150"/>
        <v>38.007662835249043</v>
      </c>
      <c r="X18" s="19">
        <v>17.59</v>
      </c>
      <c r="Y18" s="4">
        <f t="shared" si="151"/>
        <v>36.501348827557585</v>
      </c>
      <c r="Z18" s="19">
        <v>17.13</v>
      </c>
      <c r="AA18" s="4">
        <f t="shared" si="152"/>
        <v>38.642003158132191</v>
      </c>
      <c r="AB18" s="19">
        <v>22.77</v>
      </c>
      <c r="AC18" s="4">
        <f t="shared" si="153"/>
        <v>46.987205943045808</v>
      </c>
      <c r="AD18" s="19">
        <v>18.3</v>
      </c>
      <c r="AE18" s="4">
        <f t="shared" si="154"/>
        <v>30.393622321873444</v>
      </c>
      <c r="AF18" s="19">
        <v>16.600000000000001</v>
      </c>
      <c r="AG18" s="4">
        <f t="shared" si="155"/>
        <v>31.739961759082224</v>
      </c>
      <c r="AH18" s="19">
        <v>17.399999999999999</v>
      </c>
      <c r="AI18" s="4">
        <f t="shared" si="156"/>
        <v>35.437881873727086</v>
      </c>
      <c r="AJ18" s="19"/>
      <c r="AK18" s="4" t="str">
        <f t="shared" si="157"/>
        <v/>
      </c>
      <c r="AL18" s="19">
        <v>15</v>
      </c>
      <c r="AM18" s="4">
        <f t="shared" si="158"/>
        <v>31.578947368421051</v>
      </c>
      <c r="AN18" s="19">
        <v>13.86</v>
      </c>
      <c r="AO18" s="4">
        <f t="shared" si="159"/>
        <v>27.219167321288296</v>
      </c>
      <c r="AP18" s="19"/>
      <c r="AQ18" s="4" t="str">
        <f t="shared" si="160"/>
        <v/>
      </c>
      <c r="AR18" s="19"/>
      <c r="AS18" s="4" t="str">
        <f t="shared" si="161"/>
        <v/>
      </c>
      <c r="AT18" s="19"/>
      <c r="AU18" s="4" t="str">
        <f t="shared" si="162"/>
        <v/>
      </c>
      <c r="AV18" s="19"/>
      <c r="AW18" s="4" t="str">
        <f t="shared" si="163"/>
        <v/>
      </c>
      <c r="AX18" s="19"/>
      <c r="AY18" s="4" t="str">
        <f t="shared" si="164"/>
        <v/>
      </c>
      <c r="AZ18" s="19"/>
      <c r="BA18" s="4" t="str">
        <f t="shared" si="165"/>
        <v/>
      </c>
      <c r="BB18" s="19"/>
      <c r="BC18" s="4" t="str">
        <f t="shared" si="166"/>
        <v/>
      </c>
      <c r="BD18" s="19"/>
      <c r="BE18" s="4" t="str">
        <f t="shared" si="167"/>
        <v/>
      </c>
      <c r="BF18" s="19"/>
      <c r="BG18" s="4" t="str">
        <f t="shared" si="168"/>
        <v/>
      </c>
      <c r="BH18" s="19"/>
      <c r="BI18" s="4" t="str">
        <f t="shared" si="169"/>
        <v/>
      </c>
      <c r="BK18" s="57" t="s">
        <v>36</v>
      </c>
      <c r="BL18" s="30">
        <f t="shared" si="16"/>
        <v>19</v>
      </c>
      <c r="BM18" s="31">
        <f t="shared" si="17"/>
        <v>10.82</v>
      </c>
      <c r="BN18" s="32" t="str">
        <f t="shared" si="18"/>
        <v>–</v>
      </c>
      <c r="BO18" s="33">
        <f t="shared" si="19"/>
        <v>22.77</v>
      </c>
      <c r="BP18" s="34">
        <f t="shared" si="20"/>
        <v>25.922376617153809</v>
      </c>
      <c r="BQ18" s="35" t="str">
        <f t="shared" si="41"/>
        <v>–</v>
      </c>
      <c r="BR18" s="36">
        <f t="shared" si="21"/>
        <v>46.987205943045808</v>
      </c>
      <c r="BS18" s="37">
        <f t="shared" si="22"/>
        <v>16.724736842105266</v>
      </c>
      <c r="BT18" s="38">
        <f t="shared" si="42"/>
        <v>34.617073880353871</v>
      </c>
      <c r="BU18" s="32">
        <f t="shared" si="23"/>
        <v>2.5179254432988412</v>
      </c>
      <c r="BV18" s="39">
        <f t="shared" si="43"/>
        <v>4.8184294546604836</v>
      </c>
      <c r="BW18" s="32">
        <f t="shared" si="24"/>
        <v>17.260000000000002</v>
      </c>
      <c r="BX18" s="35">
        <f t="shared" si="44"/>
        <v>35.734989648033135</v>
      </c>
    </row>
    <row r="19" spans="1:76" ht="16.5" customHeight="1">
      <c r="A19" s="10" t="s">
        <v>71</v>
      </c>
      <c r="B19" s="19">
        <v>73.34</v>
      </c>
      <c r="C19" s="4">
        <f t="shared" si="141"/>
        <v>151.8426501035197</v>
      </c>
      <c r="D19" s="19">
        <v>70.400000000000006</v>
      </c>
      <c r="E19" s="4">
        <f t="shared" si="142"/>
        <v>140.80000000000001</v>
      </c>
      <c r="F19" s="19">
        <v>61.42</v>
      </c>
      <c r="G19" s="4">
        <f t="shared" si="143"/>
        <v>147.1490177287973</v>
      </c>
      <c r="H19" s="19">
        <v>76.069999999999993</v>
      </c>
      <c r="I19" s="4">
        <f t="shared" si="144"/>
        <v>141.71013412816691</v>
      </c>
      <c r="J19" s="19">
        <v>82.56</v>
      </c>
      <c r="K19" s="4">
        <f t="shared" si="145"/>
        <v>153.8289547233091</v>
      </c>
      <c r="L19" s="19">
        <v>62.53</v>
      </c>
      <c r="M19" s="4">
        <f t="shared" si="146"/>
        <v>156.36409102275567</v>
      </c>
      <c r="N19" s="19"/>
      <c r="O19" s="4" t="str">
        <f t="shared" si="147"/>
        <v/>
      </c>
      <c r="P19" s="19">
        <v>76.2</v>
      </c>
      <c r="Q19" s="4">
        <f t="shared" si="170"/>
        <v>175.85968151396264</v>
      </c>
      <c r="R19" s="19">
        <v>66.12</v>
      </c>
      <c r="S19" s="4">
        <f t="shared" si="148"/>
        <v>146.4451827242525</v>
      </c>
      <c r="T19" s="19"/>
      <c r="U19" s="4" t="str">
        <f t="shared" si="149"/>
        <v/>
      </c>
      <c r="V19" s="19">
        <v>80.28</v>
      </c>
      <c r="W19" s="4">
        <f t="shared" si="150"/>
        <v>153.79310344827587</v>
      </c>
      <c r="X19" s="19">
        <v>77.06</v>
      </c>
      <c r="Y19" s="4">
        <f t="shared" si="151"/>
        <v>159.90869474994813</v>
      </c>
      <c r="Z19" s="19">
        <v>71.92</v>
      </c>
      <c r="AA19" s="4">
        <f t="shared" si="152"/>
        <v>162.23776223776224</v>
      </c>
      <c r="AB19" s="19">
        <v>90.53</v>
      </c>
      <c r="AC19" s="4">
        <f t="shared" si="153"/>
        <v>186.81386710689227</v>
      </c>
      <c r="AD19" s="19">
        <v>114.37</v>
      </c>
      <c r="AE19" s="4">
        <f t="shared" si="154"/>
        <v>189.95183524331506</v>
      </c>
      <c r="AF19" s="19">
        <v>69.7</v>
      </c>
      <c r="AG19" s="4">
        <f t="shared" si="155"/>
        <v>133.26959847036329</v>
      </c>
      <c r="AH19" s="19">
        <v>74.23</v>
      </c>
      <c r="AI19" s="4">
        <f t="shared" si="156"/>
        <v>151.18126272912426</v>
      </c>
      <c r="AJ19" s="19">
        <v>46.7</v>
      </c>
      <c r="AK19" s="4">
        <f t="shared" si="157"/>
        <v>109.36768149882906</v>
      </c>
      <c r="AL19" s="19">
        <v>63.9</v>
      </c>
      <c r="AM19" s="4">
        <f t="shared" si="158"/>
        <v>134.52631578947367</v>
      </c>
      <c r="AN19" s="19">
        <v>82.1</v>
      </c>
      <c r="AO19" s="4">
        <f t="shared" si="159"/>
        <v>161.23330714846819</v>
      </c>
      <c r="AP19" s="19"/>
      <c r="AQ19" s="4" t="str">
        <f t="shared" si="160"/>
        <v/>
      </c>
      <c r="AR19" s="19"/>
      <c r="AS19" s="4" t="str">
        <f t="shared" si="161"/>
        <v/>
      </c>
      <c r="AT19" s="19"/>
      <c r="AU19" s="4" t="str">
        <f t="shared" si="162"/>
        <v/>
      </c>
      <c r="AV19" s="19"/>
      <c r="AW19" s="4" t="str">
        <f t="shared" si="163"/>
        <v/>
      </c>
      <c r="AX19" s="19"/>
      <c r="AY19" s="4" t="str">
        <f t="shared" si="164"/>
        <v/>
      </c>
      <c r="AZ19" s="19"/>
      <c r="BA19" s="4" t="str">
        <f t="shared" si="165"/>
        <v/>
      </c>
      <c r="BB19" s="19"/>
      <c r="BC19" s="4" t="str">
        <f t="shared" si="166"/>
        <v/>
      </c>
      <c r="BD19" s="19"/>
      <c r="BE19" s="4" t="str">
        <f t="shared" si="167"/>
        <v/>
      </c>
      <c r="BF19" s="19"/>
      <c r="BG19" s="4" t="str">
        <f t="shared" si="168"/>
        <v/>
      </c>
      <c r="BH19" s="19"/>
      <c r="BI19" s="4" t="str">
        <f t="shared" si="169"/>
        <v/>
      </c>
      <c r="BK19" s="57" t="s">
        <v>37</v>
      </c>
      <c r="BL19" s="30">
        <f t="shared" si="16"/>
        <v>18</v>
      </c>
      <c r="BM19" s="31">
        <f t="shared" si="17"/>
        <v>46.7</v>
      </c>
      <c r="BN19" s="32" t="str">
        <f t="shared" si="18"/>
        <v>–</v>
      </c>
      <c r="BO19" s="33">
        <f t="shared" si="19"/>
        <v>114.37</v>
      </c>
      <c r="BP19" s="34">
        <f t="shared" si="20"/>
        <v>109.36768149882906</v>
      </c>
      <c r="BQ19" s="35" t="str">
        <f t="shared" si="41"/>
        <v>–</v>
      </c>
      <c r="BR19" s="36">
        <f t="shared" si="21"/>
        <v>189.95183524331506</v>
      </c>
      <c r="BS19" s="37">
        <f t="shared" si="22"/>
        <v>74.412777777777777</v>
      </c>
      <c r="BT19" s="38">
        <f t="shared" si="42"/>
        <v>153.12684113151198</v>
      </c>
      <c r="BU19" s="32">
        <f t="shared" si="23"/>
        <v>14.000415878510227</v>
      </c>
      <c r="BV19" s="39">
        <f t="shared" si="43"/>
        <v>19.154282360747334</v>
      </c>
      <c r="BW19" s="32">
        <f t="shared" si="24"/>
        <v>73.34</v>
      </c>
      <c r="BX19" s="35">
        <f t="shared" si="44"/>
        <v>151.8426501035197</v>
      </c>
    </row>
    <row r="20" spans="1:76" ht="16.5" customHeight="1">
      <c r="A20" s="10" t="s">
        <v>5</v>
      </c>
      <c r="B20" s="19">
        <v>4.29</v>
      </c>
      <c r="C20" s="4">
        <f t="shared" si="141"/>
        <v>8.8819875776397517</v>
      </c>
      <c r="D20" s="19">
        <v>4</v>
      </c>
      <c r="E20" s="4">
        <f t="shared" si="142"/>
        <v>8</v>
      </c>
      <c r="F20" s="19">
        <v>3.37</v>
      </c>
      <c r="G20" s="4">
        <f t="shared" si="143"/>
        <v>8.0737901293723056</v>
      </c>
      <c r="H20" s="19">
        <v>4.7300000000000004</v>
      </c>
      <c r="I20" s="4">
        <f t="shared" si="144"/>
        <v>8.811475409836067</v>
      </c>
      <c r="J20" s="19">
        <v>5.23</v>
      </c>
      <c r="K20" s="4">
        <f t="shared" si="145"/>
        <v>9.7447363517793928</v>
      </c>
      <c r="L20" s="19">
        <v>4.2</v>
      </c>
      <c r="M20" s="4">
        <f t="shared" si="146"/>
        <v>10.502625656414104</v>
      </c>
      <c r="N20" s="19">
        <v>3.86</v>
      </c>
      <c r="O20" s="4">
        <f t="shared" si="147"/>
        <v>8.4760649978041283</v>
      </c>
      <c r="P20" s="19">
        <v>4.58</v>
      </c>
      <c r="Q20" s="4">
        <f t="shared" si="170"/>
        <v>10.570043849526888</v>
      </c>
      <c r="R20" s="19">
        <v>3.75</v>
      </c>
      <c r="S20" s="4">
        <f t="shared" si="148"/>
        <v>8.3056478405315612</v>
      </c>
      <c r="T20" s="19">
        <v>3.74</v>
      </c>
      <c r="U20" s="4">
        <f t="shared" si="149"/>
        <v>8.2053532250987278</v>
      </c>
      <c r="V20" s="19">
        <v>4.75</v>
      </c>
      <c r="W20" s="4">
        <f t="shared" si="150"/>
        <v>9.0996168582375461</v>
      </c>
      <c r="X20" s="19">
        <v>4.3600000000000003</v>
      </c>
      <c r="Y20" s="4">
        <f t="shared" si="151"/>
        <v>9.0475202324133654</v>
      </c>
      <c r="Z20" s="19">
        <v>4.07</v>
      </c>
      <c r="AA20" s="4">
        <f t="shared" si="152"/>
        <v>9.1811414392059554</v>
      </c>
      <c r="AB20" s="19">
        <v>5.38</v>
      </c>
      <c r="AC20" s="4">
        <f t="shared" si="153"/>
        <v>11.101939744118861</v>
      </c>
      <c r="AD20" s="19">
        <v>3.74</v>
      </c>
      <c r="AE20" s="4">
        <f t="shared" si="154"/>
        <v>6.2115927586779609</v>
      </c>
      <c r="AF20" s="19"/>
      <c r="AG20" s="4" t="str">
        <f t="shared" si="155"/>
        <v/>
      </c>
      <c r="AH20" s="19">
        <v>4.2</v>
      </c>
      <c r="AI20" s="4">
        <f t="shared" si="156"/>
        <v>8.5539714867617107</v>
      </c>
      <c r="AJ20" s="19">
        <v>4</v>
      </c>
      <c r="AK20" s="4">
        <f t="shared" si="157"/>
        <v>9.3676814988290396</v>
      </c>
      <c r="AL20" s="19">
        <v>3.5</v>
      </c>
      <c r="AM20" s="4">
        <f t="shared" si="158"/>
        <v>7.3684210526315779</v>
      </c>
      <c r="AN20" s="19">
        <v>3.8</v>
      </c>
      <c r="AO20" s="4">
        <f t="shared" si="159"/>
        <v>7.4626865671641784</v>
      </c>
      <c r="AP20" s="19"/>
      <c r="AQ20" s="4" t="str">
        <f t="shared" si="160"/>
        <v/>
      </c>
      <c r="AR20" s="19"/>
      <c r="AS20" s="4" t="str">
        <f t="shared" si="161"/>
        <v/>
      </c>
      <c r="AT20" s="19"/>
      <c r="AU20" s="4" t="str">
        <f t="shared" si="162"/>
        <v/>
      </c>
      <c r="AV20" s="19"/>
      <c r="AW20" s="4" t="str">
        <f t="shared" si="163"/>
        <v/>
      </c>
      <c r="AX20" s="19"/>
      <c r="AY20" s="4" t="str">
        <f t="shared" si="164"/>
        <v/>
      </c>
      <c r="AZ20" s="19"/>
      <c r="BA20" s="4" t="str">
        <f t="shared" si="165"/>
        <v/>
      </c>
      <c r="BB20" s="19"/>
      <c r="BC20" s="4" t="str">
        <f t="shared" si="166"/>
        <v/>
      </c>
      <c r="BD20" s="19"/>
      <c r="BE20" s="4" t="str">
        <f t="shared" si="167"/>
        <v/>
      </c>
      <c r="BF20" s="19"/>
      <c r="BG20" s="4" t="str">
        <f t="shared" si="168"/>
        <v/>
      </c>
      <c r="BH20" s="19"/>
      <c r="BI20" s="4" t="str">
        <f t="shared" si="169"/>
        <v/>
      </c>
      <c r="BK20" s="57" t="s">
        <v>5</v>
      </c>
      <c r="BL20" s="30">
        <f t="shared" si="16"/>
        <v>19</v>
      </c>
      <c r="BM20" s="31">
        <f t="shared" si="17"/>
        <v>3.37</v>
      </c>
      <c r="BN20" s="32" t="str">
        <f t="shared" si="18"/>
        <v>–</v>
      </c>
      <c r="BO20" s="33">
        <f t="shared" si="19"/>
        <v>5.38</v>
      </c>
      <c r="BP20" s="34">
        <f t="shared" si="20"/>
        <v>6.2115927586779609</v>
      </c>
      <c r="BQ20" s="35" t="str">
        <f t="shared" si="41"/>
        <v>–</v>
      </c>
      <c r="BR20" s="36">
        <f t="shared" si="21"/>
        <v>11.101939744118861</v>
      </c>
      <c r="BS20" s="37">
        <f t="shared" si="22"/>
        <v>4.1868421052631577</v>
      </c>
      <c r="BT20" s="38">
        <f t="shared" si="42"/>
        <v>8.7876998250549025</v>
      </c>
      <c r="BU20" s="32">
        <f t="shared" si="23"/>
        <v>0.54714463486540021</v>
      </c>
      <c r="BV20" s="39">
        <f t="shared" si="43"/>
        <v>1.1859009810161654</v>
      </c>
      <c r="BW20" s="32">
        <f t="shared" si="24"/>
        <v>4.29</v>
      </c>
      <c r="BX20" s="35">
        <f t="shared" si="44"/>
        <v>8.8819875776397517</v>
      </c>
    </row>
    <row r="21" spans="1:76" ht="16.5" customHeight="1">
      <c r="A21" s="10" t="s">
        <v>6</v>
      </c>
      <c r="B21" s="19">
        <v>3.74</v>
      </c>
      <c r="C21" s="4">
        <f t="shared" si="141"/>
        <v>7.7432712215320914</v>
      </c>
      <c r="D21" s="19">
        <v>4.0999999999999996</v>
      </c>
      <c r="E21" s="4">
        <f t="shared" si="142"/>
        <v>8.1999999999999993</v>
      </c>
      <c r="F21" s="19">
        <v>4.3899999999999997</v>
      </c>
      <c r="G21" s="4">
        <f t="shared" si="143"/>
        <v>10.517489218974603</v>
      </c>
      <c r="H21" s="19">
        <v>5.21</v>
      </c>
      <c r="I21" s="4">
        <f t="shared" si="144"/>
        <v>9.705663189269746</v>
      </c>
      <c r="J21" s="19">
        <v>5.19</v>
      </c>
      <c r="K21" s="4">
        <f t="shared" si="145"/>
        <v>9.6702068194522077</v>
      </c>
      <c r="L21" s="19">
        <v>4.08</v>
      </c>
      <c r="M21" s="4">
        <f t="shared" si="146"/>
        <v>10.202550637659416</v>
      </c>
      <c r="N21" s="19">
        <v>3.75</v>
      </c>
      <c r="O21" s="4">
        <f t="shared" si="147"/>
        <v>8.2345191040843222</v>
      </c>
      <c r="P21" s="19">
        <v>4.34</v>
      </c>
      <c r="Q21" s="4">
        <f t="shared" si="170"/>
        <v>10.016155088852988</v>
      </c>
      <c r="R21" s="19">
        <v>4.42</v>
      </c>
      <c r="S21" s="4">
        <f t="shared" si="148"/>
        <v>9.7895902547065337</v>
      </c>
      <c r="T21" s="19">
        <v>4.87</v>
      </c>
      <c r="U21" s="4">
        <f t="shared" si="149"/>
        <v>10.684510750329093</v>
      </c>
      <c r="V21" s="19">
        <v>5.07</v>
      </c>
      <c r="W21" s="4">
        <f t="shared" si="150"/>
        <v>9.7126436781609193</v>
      </c>
      <c r="X21" s="19">
        <v>4.33</v>
      </c>
      <c r="Y21" s="4">
        <f t="shared" si="151"/>
        <v>8.9852666528325376</v>
      </c>
      <c r="Z21" s="19">
        <v>4.66</v>
      </c>
      <c r="AA21" s="4">
        <f t="shared" si="152"/>
        <v>10.512068576584706</v>
      </c>
      <c r="AB21" s="19">
        <v>4.43</v>
      </c>
      <c r="AC21" s="4">
        <f t="shared" si="153"/>
        <v>9.1415600495253813</v>
      </c>
      <c r="AD21" s="19">
        <v>4.95</v>
      </c>
      <c r="AE21" s="4">
        <f t="shared" si="154"/>
        <v>8.2212257100149486</v>
      </c>
      <c r="AF21" s="19"/>
      <c r="AG21" s="4" t="str">
        <f t="shared" si="155"/>
        <v/>
      </c>
      <c r="AH21" s="19"/>
      <c r="AI21" s="4" t="str">
        <f t="shared" si="156"/>
        <v/>
      </c>
      <c r="AJ21" s="19">
        <v>4.2</v>
      </c>
      <c r="AK21" s="4">
        <f t="shared" si="157"/>
        <v>9.8360655737704921</v>
      </c>
      <c r="AL21" s="19">
        <v>4.5999999999999996</v>
      </c>
      <c r="AM21" s="4">
        <f t="shared" si="158"/>
        <v>9.6842105263157876</v>
      </c>
      <c r="AN21" s="19">
        <v>4.3</v>
      </c>
      <c r="AO21" s="4">
        <f t="shared" si="159"/>
        <v>8.4446190102120973</v>
      </c>
      <c r="AP21" s="19"/>
      <c r="AQ21" s="4" t="str">
        <f t="shared" si="160"/>
        <v/>
      </c>
      <c r="AR21" s="19"/>
      <c r="AS21" s="4" t="str">
        <f t="shared" si="161"/>
        <v/>
      </c>
      <c r="AT21" s="19"/>
      <c r="AU21" s="4" t="str">
        <f t="shared" si="162"/>
        <v/>
      </c>
      <c r="AV21" s="19"/>
      <c r="AW21" s="4" t="str">
        <f t="shared" si="163"/>
        <v/>
      </c>
      <c r="AX21" s="19"/>
      <c r="AY21" s="4" t="str">
        <f t="shared" si="164"/>
        <v/>
      </c>
      <c r="AZ21" s="19"/>
      <c r="BA21" s="4" t="str">
        <f t="shared" si="165"/>
        <v/>
      </c>
      <c r="BB21" s="19"/>
      <c r="BC21" s="4" t="str">
        <f t="shared" si="166"/>
        <v/>
      </c>
      <c r="BD21" s="19"/>
      <c r="BE21" s="4" t="str">
        <f t="shared" si="167"/>
        <v/>
      </c>
      <c r="BF21" s="19"/>
      <c r="BG21" s="4" t="str">
        <f t="shared" si="168"/>
        <v/>
      </c>
      <c r="BH21" s="19"/>
      <c r="BI21" s="4" t="str">
        <f t="shared" si="169"/>
        <v/>
      </c>
      <c r="BK21" s="57" t="s">
        <v>6</v>
      </c>
      <c r="BL21" s="30">
        <f t="shared" si="16"/>
        <v>18</v>
      </c>
      <c r="BM21" s="31">
        <f t="shared" si="17"/>
        <v>3.74</v>
      </c>
      <c r="BN21" s="32" t="str">
        <f t="shared" si="18"/>
        <v>–</v>
      </c>
      <c r="BO21" s="33">
        <f t="shared" si="19"/>
        <v>5.21</v>
      </c>
      <c r="BP21" s="34">
        <f t="shared" si="20"/>
        <v>7.7432712215320914</v>
      </c>
      <c r="BQ21" s="35" t="str">
        <f t="shared" si="41"/>
        <v>–</v>
      </c>
      <c r="BR21" s="36">
        <f t="shared" si="21"/>
        <v>10.684510750329093</v>
      </c>
      <c r="BS21" s="37">
        <f t="shared" si="22"/>
        <v>4.479444444444443</v>
      </c>
      <c r="BT21" s="38">
        <f t="shared" si="42"/>
        <v>9.4056453367932153</v>
      </c>
      <c r="BU21" s="32">
        <f t="shared" si="23"/>
        <v>0.44436964239804605</v>
      </c>
      <c r="BV21" s="39">
        <f t="shared" si="43"/>
        <v>0.90520252014739555</v>
      </c>
      <c r="BW21" s="32">
        <f t="shared" si="24"/>
        <v>3.74</v>
      </c>
      <c r="BX21" s="35">
        <f t="shared" si="44"/>
        <v>7.7432712215320914</v>
      </c>
    </row>
    <row r="22" spans="1:76" ht="16.5" customHeight="1">
      <c r="A22" s="10" t="s">
        <v>7</v>
      </c>
      <c r="B22" s="19">
        <v>8</v>
      </c>
      <c r="C22" s="4" t="s">
        <v>3</v>
      </c>
      <c r="D22" s="19">
        <v>7</v>
      </c>
      <c r="E22" s="4" t="s">
        <v>3</v>
      </c>
      <c r="F22" s="19">
        <v>7</v>
      </c>
      <c r="G22" s="4" t="s">
        <v>3</v>
      </c>
      <c r="H22" s="19">
        <v>8</v>
      </c>
      <c r="I22" s="4" t="s">
        <v>3</v>
      </c>
      <c r="J22" s="19">
        <v>10</v>
      </c>
      <c r="K22" s="4" t="s">
        <v>3</v>
      </c>
      <c r="L22" s="19">
        <v>10</v>
      </c>
      <c r="M22" s="4" t="s">
        <v>3</v>
      </c>
      <c r="N22" s="19">
        <v>8</v>
      </c>
      <c r="O22" s="4" t="s">
        <v>3</v>
      </c>
      <c r="P22" s="19">
        <v>7</v>
      </c>
      <c r="Q22" s="4" t="s">
        <v>3</v>
      </c>
      <c r="R22" s="19">
        <v>8</v>
      </c>
      <c r="S22" s="4" t="s">
        <v>3</v>
      </c>
      <c r="T22" s="19">
        <v>7</v>
      </c>
      <c r="U22" s="4" t="s">
        <v>3</v>
      </c>
      <c r="V22" s="19">
        <v>8</v>
      </c>
      <c r="W22" s="4" t="s">
        <v>3</v>
      </c>
      <c r="X22" s="19">
        <v>9</v>
      </c>
      <c r="Y22" s="4" t="s">
        <v>3</v>
      </c>
      <c r="Z22" s="19">
        <v>8</v>
      </c>
      <c r="AA22" s="4" t="s">
        <v>3</v>
      </c>
      <c r="AB22" s="19"/>
      <c r="AC22" s="4" t="s">
        <v>3</v>
      </c>
      <c r="AD22" s="19">
        <v>8</v>
      </c>
      <c r="AE22" s="4" t="s">
        <v>3</v>
      </c>
      <c r="AF22" s="19">
        <v>7</v>
      </c>
      <c r="AG22" s="4" t="s">
        <v>3</v>
      </c>
      <c r="AH22" s="19">
        <v>9</v>
      </c>
      <c r="AI22" s="4" t="s">
        <v>3</v>
      </c>
      <c r="AJ22" s="19">
        <v>7</v>
      </c>
      <c r="AK22" s="4" t="s">
        <v>3</v>
      </c>
      <c r="AL22" s="19">
        <v>9</v>
      </c>
      <c r="AM22" s="4" t="s">
        <v>3</v>
      </c>
      <c r="AN22" s="19">
        <v>9</v>
      </c>
      <c r="AO22" s="4" t="s">
        <v>3</v>
      </c>
      <c r="AP22" s="19"/>
      <c r="AQ22" s="4" t="s">
        <v>3</v>
      </c>
      <c r="AR22" s="19"/>
      <c r="AS22" s="4" t="s">
        <v>3</v>
      </c>
      <c r="AT22" s="19"/>
      <c r="AU22" s="4" t="s">
        <v>3</v>
      </c>
      <c r="AV22" s="19"/>
      <c r="AW22" s="4" t="s">
        <v>3</v>
      </c>
      <c r="AX22" s="19"/>
      <c r="AY22" s="4" t="s">
        <v>3</v>
      </c>
      <c r="AZ22" s="19"/>
      <c r="BA22" s="4" t="s">
        <v>3</v>
      </c>
      <c r="BB22" s="19"/>
      <c r="BC22" s="4" t="s">
        <v>3</v>
      </c>
      <c r="BD22" s="19"/>
      <c r="BE22" s="4" t="s">
        <v>3</v>
      </c>
      <c r="BF22" s="19"/>
      <c r="BG22" s="4" t="s">
        <v>3</v>
      </c>
      <c r="BH22" s="19"/>
      <c r="BI22" s="4" t="s">
        <v>3</v>
      </c>
      <c r="BK22" s="57" t="s">
        <v>7</v>
      </c>
      <c r="BL22" s="30">
        <f t="shared" si="16"/>
        <v>19</v>
      </c>
      <c r="BM22" s="21">
        <f t="shared" si="17"/>
        <v>7</v>
      </c>
      <c r="BN22" s="22" t="str">
        <f t="shared" si="18"/>
        <v>–</v>
      </c>
      <c r="BO22" s="23">
        <f t="shared" si="19"/>
        <v>10</v>
      </c>
      <c r="BP22" s="24" t="str">
        <f t="shared" si="20"/>
        <v/>
      </c>
      <c r="BQ22" s="6" t="s">
        <v>3</v>
      </c>
      <c r="BR22" s="26" t="str">
        <f t="shared" si="21"/>
        <v/>
      </c>
      <c r="BS22" s="37">
        <f t="shared" si="22"/>
        <v>8.1052631578947363</v>
      </c>
      <c r="BT22" s="28" t="s">
        <v>3</v>
      </c>
      <c r="BU22" s="32">
        <f t="shared" si="23"/>
        <v>0.99413484677243735</v>
      </c>
      <c r="BV22" s="29" t="s">
        <v>3</v>
      </c>
      <c r="BW22" s="22">
        <f t="shared" si="24"/>
        <v>8</v>
      </c>
      <c r="BX22" s="25" t="s">
        <v>3</v>
      </c>
    </row>
    <row r="23" spans="1:76" ht="16.5" customHeight="1">
      <c r="A23" s="10" t="s">
        <v>8</v>
      </c>
      <c r="B23" s="19">
        <v>15.61</v>
      </c>
      <c r="C23" s="4">
        <f>IF(AND((B23&gt;0),(B$4&gt;0)),(B23/B$4*100),"")</f>
        <v>32.318840579710148</v>
      </c>
      <c r="D23" s="19">
        <v>16.7</v>
      </c>
      <c r="E23" s="4">
        <f>IF(AND((D23&gt;0),(D$4&gt;0)),(D23/D$4*100),"")</f>
        <v>33.4</v>
      </c>
      <c r="F23" s="19">
        <v>12.23</v>
      </c>
      <c r="G23" s="4">
        <f>IF(AND((F23&gt;0),(F$4&gt;0)),(F23/F$4*100),"")</f>
        <v>29.300431241015811</v>
      </c>
      <c r="H23" s="19"/>
      <c r="I23" s="4" t="str">
        <f>IF(AND((H23&gt;0),(H$4&gt;0)),(H23/H$4*100),"")</f>
        <v/>
      </c>
      <c r="J23" s="19">
        <v>18</v>
      </c>
      <c r="K23" s="4">
        <f>IF(AND((J23&gt;0),(J$4&gt;0)),(J23/J$4*100),"")</f>
        <v>33.538289547233092</v>
      </c>
      <c r="L23" s="19">
        <v>12.73</v>
      </c>
      <c r="M23" s="4">
        <f>IF(AND((L23&gt;0),(L$4&gt;0)),(L23/L$4*100),"")</f>
        <v>31.83295823955989</v>
      </c>
      <c r="N23" s="19">
        <v>14.82</v>
      </c>
      <c r="O23" s="4">
        <f>IF(AND((N23&gt;0),(N$4&gt;0)),(N23/N$4*100),"")</f>
        <v>32.542819499341242</v>
      </c>
      <c r="P23" s="19">
        <v>14.39</v>
      </c>
      <c r="Q23" s="4">
        <f>IF(AND((P23&gt;0),(P$4&gt;0)),(P23/P$4*100),"")</f>
        <v>33.210246942072466</v>
      </c>
      <c r="R23" s="19">
        <v>15.35</v>
      </c>
      <c r="S23" s="4">
        <f>IF(AND((R23&gt;0),(R$4&gt;0)),(R23/R$4*100),"")</f>
        <v>33.997785160575859</v>
      </c>
      <c r="T23" s="19">
        <v>14.58</v>
      </c>
      <c r="U23" s="4">
        <f>IF(AND((T23&gt;0),(T$4&gt;0)),(T23/T$4*100),"")</f>
        <v>31.987713909609479</v>
      </c>
      <c r="V23" s="19">
        <v>18.079999999999998</v>
      </c>
      <c r="W23" s="4">
        <f>IF(AND((V23&gt;0),(V$4&gt;0)),(V23/V$4*100),"")</f>
        <v>34.636015325670492</v>
      </c>
      <c r="X23" s="19">
        <v>15.76</v>
      </c>
      <c r="Y23" s="4">
        <f>IF(AND((X23&gt;0),(X$4&gt;0)),(X23/X$4*100),"")</f>
        <v>32.703880473127207</v>
      </c>
      <c r="Z23" s="19">
        <v>14.78</v>
      </c>
      <c r="AA23" s="4">
        <f>IF(AND((Z23&gt;0),(Z$4&gt;0)),(Z23/Z$4*100),"")</f>
        <v>33.340852695691403</v>
      </c>
      <c r="AB23" s="19">
        <v>15.55</v>
      </c>
      <c r="AC23" s="4">
        <f>IF(AND((AB23&gt;0),(AB$4&gt;0)),(AB23/AB$4*100),"")</f>
        <v>32.088320264135376</v>
      </c>
      <c r="AD23" s="19">
        <v>17.239999999999998</v>
      </c>
      <c r="AE23" s="4">
        <f t="shared" ref="AE23" si="171">IF(AND((AD23&gt;0),(AD$4&gt;0)),(AD23/AD$4*100),"")</f>
        <v>28.633117422355088</v>
      </c>
      <c r="AF23" s="19">
        <v>14.7</v>
      </c>
      <c r="AG23" s="4">
        <f t="shared" ref="AG23" si="172">IF(AND((AF23&gt;0),(AF$4&gt;0)),(AF23/AF$4*100),"")</f>
        <v>28.107074569789674</v>
      </c>
      <c r="AH23" s="19">
        <v>16.600000000000001</v>
      </c>
      <c r="AI23" s="4">
        <f t="shared" ref="AI23" si="173">IF(AND((AH23&gt;0),(AH$4&gt;0)),(AH23/AH$4*100),"")</f>
        <v>33.808553971486766</v>
      </c>
      <c r="AJ23" s="19">
        <v>14</v>
      </c>
      <c r="AK23" s="4">
        <f t="shared" ref="AK23" si="174">IF(AND((AJ23&gt;0),(AJ$4&gt;0)),(AJ23/AJ$4*100),"")</f>
        <v>32.786885245901637</v>
      </c>
      <c r="AL23" s="19">
        <v>15.7</v>
      </c>
      <c r="AM23" s="4">
        <f t="shared" ref="AM23" si="175">IF(AND((AL23&gt;0),(AL$4&gt;0)),(AL23/AL$4*100),"")</f>
        <v>33.05263157894737</v>
      </c>
      <c r="AN23" s="19">
        <v>15</v>
      </c>
      <c r="AO23" s="4">
        <f t="shared" ref="AO23" si="176">IF(AND((AN23&gt;0),(AN$4&gt;0)),(AN23/AN$4*100),"")</f>
        <v>29.457973291437551</v>
      </c>
      <c r="AP23" s="19"/>
      <c r="AQ23" s="4" t="str">
        <f t="shared" ref="AQ23" si="177">IF(AND((AP23&gt;0),(AP$4&gt;0)),(AP23/AP$4*100),"")</f>
        <v/>
      </c>
      <c r="AR23" s="19"/>
      <c r="AS23" s="4" t="str">
        <f t="shared" ref="AS23" si="178">IF(AND((AR23&gt;0),(AR$4&gt;0)),(AR23/AR$4*100),"")</f>
        <v/>
      </c>
      <c r="AT23" s="19"/>
      <c r="AU23" s="4" t="str">
        <f t="shared" ref="AU23" si="179">IF(AND((AT23&gt;0),(AT$4&gt;0)),(AT23/AT$4*100),"")</f>
        <v/>
      </c>
      <c r="AV23" s="19"/>
      <c r="AW23" s="4" t="str">
        <f t="shared" ref="AW23" si="180">IF(AND((AV23&gt;0),(AV$4&gt;0)),(AV23/AV$4*100),"")</f>
        <v/>
      </c>
      <c r="AX23" s="19"/>
      <c r="AY23" s="4" t="str">
        <f t="shared" ref="AY23" si="181">IF(AND((AX23&gt;0),(AX$4&gt;0)),(AX23/AX$4*100),"")</f>
        <v/>
      </c>
      <c r="AZ23" s="19"/>
      <c r="BA23" s="4" t="str">
        <f t="shared" ref="BA23" si="182">IF(AND((AZ23&gt;0),(AZ$4&gt;0)),(AZ23/AZ$4*100),"")</f>
        <v/>
      </c>
      <c r="BB23" s="19"/>
      <c r="BC23" s="4" t="str">
        <f t="shared" ref="BC23" si="183">IF(AND((BB23&gt;0),(BB$4&gt;0)),(BB23/BB$4*100),"")</f>
        <v/>
      </c>
      <c r="BD23" s="19"/>
      <c r="BE23" s="4" t="str">
        <f t="shared" ref="BE23" si="184">IF(AND((BD23&gt;0),(BD$4&gt;0)),(BD23/BD$4*100),"")</f>
        <v/>
      </c>
      <c r="BF23" s="19"/>
      <c r="BG23" s="4" t="str">
        <f t="shared" ref="BG23" si="185">IF(AND((BF23&gt;0),(BF$4&gt;0)),(BF23/BF$4*100),"")</f>
        <v/>
      </c>
      <c r="BH23" s="19"/>
      <c r="BI23" s="4" t="str">
        <f t="shared" ref="BI23" si="186">IF(AND((BH23&gt;0),(BH$4&gt;0)),(BH23/BH$4*100),"")</f>
        <v/>
      </c>
      <c r="BK23" s="57" t="s">
        <v>8</v>
      </c>
      <c r="BL23" s="30">
        <f t="shared" si="16"/>
        <v>19</v>
      </c>
      <c r="BM23" s="31">
        <f t="shared" si="17"/>
        <v>12.23</v>
      </c>
      <c r="BN23" s="32" t="str">
        <f t="shared" si="18"/>
        <v>–</v>
      </c>
      <c r="BO23" s="33">
        <f t="shared" si="19"/>
        <v>18.079999999999998</v>
      </c>
      <c r="BP23" s="34">
        <f t="shared" si="20"/>
        <v>28.107074569789674</v>
      </c>
      <c r="BQ23" s="35" t="str">
        <f t="shared" si="41"/>
        <v>–</v>
      </c>
      <c r="BR23" s="36">
        <f t="shared" si="21"/>
        <v>34.636015325670492</v>
      </c>
      <c r="BS23" s="37">
        <f t="shared" si="22"/>
        <v>15.358947368421052</v>
      </c>
      <c r="BT23" s="38">
        <f t="shared" si="42"/>
        <v>32.144441576718975</v>
      </c>
      <c r="BU23" s="32">
        <f t="shared" si="23"/>
        <v>1.5440887090839266</v>
      </c>
      <c r="BV23" s="39">
        <f t="shared" si="43"/>
        <v>1.8900070275380285</v>
      </c>
      <c r="BW23" s="32">
        <f t="shared" si="24"/>
        <v>15.61</v>
      </c>
      <c r="BX23" s="35">
        <f t="shared" si="44"/>
        <v>32.318840579710148</v>
      </c>
    </row>
    <row r="24" spans="1:76" ht="16.5" customHeight="1">
      <c r="A24" s="15" t="s">
        <v>96</v>
      </c>
      <c r="B24" s="17"/>
      <c r="C24" s="3"/>
      <c r="D24" s="17"/>
      <c r="E24" s="3"/>
      <c r="F24" s="17"/>
      <c r="G24" s="3"/>
      <c r="H24" s="17"/>
      <c r="I24" s="3"/>
      <c r="J24" s="17"/>
      <c r="K24" s="3"/>
      <c r="L24" s="17"/>
      <c r="M24" s="3"/>
      <c r="N24" s="17"/>
      <c r="O24" s="3"/>
      <c r="P24" s="17"/>
      <c r="Q24" s="3"/>
      <c r="R24" s="17"/>
      <c r="S24" s="3"/>
      <c r="T24" s="17"/>
      <c r="U24" s="3"/>
      <c r="V24" s="17"/>
      <c r="W24" s="3"/>
      <c r="X24" s="17"/>
      <c r="Y24" s="3"/>
      <c r="Z24" s="17"/>
      <c r="AA24" s="3"/>
      <c r="AB24" s="3"/>
      <c r="AC24" s="3"/>
      <c r="AD24" s="3"/>
      <c r="AE24" s="3"/>
      <c r="AF24" s="17"/>
      <c r="AG24" s="3"/>
      <c r="AH24" s="17"/>
      <c r="AI24" s="3"/>
      <c r="AJ24" s="17"/>
      <c r="AK24" s="3"/>
      <c r="AL24" s="17"/>
      <c r="AM24" s="3"/>
      <c r="AN24" s="17"/>
      <c r="AO24" s="3"/>
      <c r="AP24" s="17"/>
      <c r="AQ24" s="3"/>
      <c r="AR24" s="17"/>
      <c r="AS24" s="3"/>
      <c r="AT24" s="17"/>
      <c r="AU24" s="3"/>
      <c r="AV24" s="17"/>
      <c r="AW24" s="3"/>
      <c r="AX24" s="17"/>
      <c r="AY24" s="3"/>
      <c r="AZ24" s="17"/>
      <c r="BA24" s="3"/>
      <c r="BB24" s="17"/>
      <c r="BC24" s="3"/>
      <c r="BD24" s="17"/>
      <c r="BE24" s="3"/>
      <c r="BF24" s="17"/>
      <c r="BG24" s="3"/>
      <c r="BH24" s="17"/>
      <c r="BI24" s="3"/>
      <c r="BK24" s="56" t="s">
        <v>15</v>
      </c>
      <c r="BL24" s="30">
        <f t="shared" si="16"/>
        <v>0</v>
      </c>
      <c r="BM24" s="31"/>
      <c r="BN24" s="32"/>
      <c r="BO24" s="33"/>
      <c r="BP24" s="34"/>
      <c r="BQ24" s="35"/>
      <c r="BR24" s="36"/>
      <c r="BS24" s="37"/>
      <c r="BT24" s="38"/>
      <c r="BU24" s="32"/>
      <c r="BV24" s="39"/>
      <c r="BW24" s="32"/>
      <c r="BX24" s="35"/>
    </row>
    <row r="25" spans="1:76" ht="16.5" customHeight="1">
      <c r="A25" s="10" t="s">
        <v>29</v>
      </c>
      <c r="B25" s="19">
        <v>15.96</v>
      </c>
      <c r="C25" s="4">
        <f>IF(AND((B25&gt;0),(B$4&gt;0)),(B25/B$4*100),"")</f>
        <v>33.04347826086957</v>
      </c>
      <c r="D25" s="19"/>
      <c r="E25" s="4" t="str">
        <f>IF(AND((D25&gt;0),(D$4&gt;0)),(D25/D$4*100),"")</f>
        <v/>
      </c>
      <c r="F25" s="19">
        <v>12.02</v>
      </c>
      <c r="G25" s="4">
        <f>IF(AND((F25&gt;0),(F$4&gt;0)),(F25/F$4*100),"")</f>
        <v>28.797316722568279</v>
      </c>
      <c r="H25" s="19">
        <v>16.07</v>
      </c>
      <c r="I25" s="4">
        <f>IF(AND((H25&gt;0),(H$4&gt;0)),(H25/H$4*100),"")</f>
        <v>29.93666169895678</v>
      </c>
      <c r="J25" s="19">
        <v>18.43</v>
      </c>
      <c r="K25" s="4">
        <f>IF(AND((J25&gt;0),(J$4&gt;0)),(J25/J$4*100),"")</f>
        <v>34.339482019750321</v>
      </c>
      <c r="L25" s="19">
        <v>13.68</v>
      </c>
      <c r="M25" s="4">
        <f>IF(AND((L25&gt;0),(L$4&gt;0)),(L25/L$4*100),"")</f>
        <v>34.208552138034506</v>
      </c>
      <c r="N25" s="19">
        <v>14.17</v>
      </c>
      <c r="O25" s="4">
        <f>IF(AND((N25&gt;0),(N$4&gt;0)),(N25/N$4*100),"")</f>
        <v>31.115502854633291</v>
      </c>
      <c r="P25" s="19">
        <v>14.31</v>
      </c>
      <c r="Q25" s="4">
        <f>IF(AND((P25&gt;0),(P$4&gt;0)),(P25/P$4*100),"")</f>
        <v>33.025617355181168</v>
      </c>
      <c r="R25" s="19">
        <v>13.15</v>
      </c>
      <c r="S25" s="4">
        <f>IF(AND((R25&gt;0),(R$4&gt;0)),(R25/R$4*100),"")</f>
        <v>29.125138427464009</v>
      </c>
      <c r="T25" s="19">
        <v>13.31</v>
      </c>
      <c r="U25" s="4">
        <f>IF(AND((T25&gt;0),(T$4&gt;0)),(T25/T$4*100),"")</f>
        <v>29.201404124616058</v>
      </c>
      <c r="V25" s="19">
        <v>14.46</v>
      </c>
      <c r="W25" s="4">
        <f>IF(AND((V25&gt;0),(V$4&gt;0)),(V25/V$4*100),"")</f>
        <v>27.701149425287358</v>
      </c>
      <c r="X25" s="19">
        <v>14.7</v>
      </c>
      <c r="Y25" s="4">
        <f>IF(AND((X25&gt;0),(X$4&gt;0)),(X25/X$4*100),"")</f>
        <v>30.504253994604692</v>
      </c>
      <c r="Z25" s="19">
        <v>16.04</v>
      </c>
      <c r="AA25" s="4">
        <f>IF(AND((Z25&gt;0),(Z$4&gt;0)),(Z25/Z$4*100),"")</f>
        <v>36.183171667042636</v>
      </c>
      <c r="AB25" s="19">
        <v>15.79</v>
      </c>
      <c r="AC25" s="4">
        <f>IF(AND((AB25&gt;0),(AB$4&gt;0)),(AB25/AB$4*100),"")</f>
        <v>32.583574081716876</v>
      </c>
      <c r="AD25" s="19">
        <v>16.89</v>
      </c>
      <c r="AE25" s="4">
        <f t="shared" ref="AE25" si="187">IF(AND((AD25&gt;0),(AD$4&gt;0)),(AD25/AD$4*100),"")</f>
        <v>28.051818634778275</v>
      </c>
      <c r="AF25" s="19">
        <v>15</v>
      </c>
      <c r="AG25" s="4">
        <f t="shared" ref="AG25" si="188">IF(AND((AF25&gt;0),(AF$4&gt;0)),(AF25/AF$4*100),"")</f>
        <v>28.680688336520078</v>
      </c>
      <c r="AH25" s="19">
        <v>14.8</v>
      </c>
      <c r="AI25" s="4">
        <f t="shared" ref="AI25" si="189">IF(AND((AH25&gt;0),(AH$4&gt;0)),(AH25/AH$4*100),"")</f>
        <v>30.142566191446029</v>
      </c>
      <c r="AJ25" s="19">
        <v>12.1</v>
      </c>
      <c r="AK25" s="4">
        <f t="shared" ref="AK25" si="190">IF(AND((AJ25&gt;0),(AJ$4&gt;0)),(AJ25/AJ$4*100),"")</f>
        <v>28.337236533957842</v>
      </c>
      <c r="AL25" s="19">
        <v>14.9</v>
      </c>
      <c r="AM25" s="4">
        <f t="shared" ref="AM25" si="191">IF(AND((AL25&gt;0),(AL$4&gt;0)),(AL25/AL$4*100),"")</f>
        <v>31.368421052631579</v>
      </c>
      <c r="AN25" s="19">
        <v>15.89</v>
      </c>
      <c r="AO25" s="4">
        <f t="shared" ref="AO25" si="192">IF(AND((AN25&gt;0),(AN$4&gt;0)),(AN25/AN$4*100),"")</f>
        <v>31.205813040062846</v>
      </c>
      <c r="AP25" s="19"/>
      <c r="AQ25" s="4" t="str">
        <f t="shared" ref="AQ25" si="193">IF(AND((AP25&gt;0),(AP$4&gt;0)),(AP25/AP$4*100),"")</f>
        <v/>
      </c>
      <c r="AR25" s="19"/>
      <c r="AS25" s="4" t="str">
        <f t="shared" ref="AS25" si="194">IF(AND((AR25&gt;0),(AR$4&gt;0)),(AR25/AR$4*100),"")</f>
        <v/>
      </c>
      <c r="AT25" s="19"/>
      <c r="AU25" s="4" t="str">
        <f t="shared" ref="AU25" si="195">IF(AND((AT25&gt;0),(AT$4&gt;0)),(AT25/AT$4*100),"")</f>
        <v/>
      </c>
      <c r="AV25" s="19"/>
      <c r="AW25" s="4" t="str">
        <f t="shared" ref="AW25" si="196">IF(AND((AV25&gt;0),(AV$4&gt;0)),(AV25/AV$4*100),"")</f>
        <v/>
      </c>
      <c r="AX25" s="19"/>
      <c r="AY25" s="4" t="str">
        <f t="shared" ref="AY25" si="197">IF(AND((AX25&gt;0),(AX$4&gt;0)),(AX25/AX$4*100),"")</f>
        <v/>
      </c>
      <c r="AZ25" s="19"/>
      <c r="BA25" s="4" t="str">
        <f t="shared" ref="BA25" si="198">IF(AND((AZ25&gt;0),(AZ$4&gt;0)),(AZ25/AZ$4*100),"")</f>
        <v/>
      </c>
      <c r="BB25" s="19"/>
      <c r="BC25" s="4" t="str">
        <f t="shared" ref="BC25" si="199">IF(AND((BB25&gt;0),(BB$4&gt;0)),(BB25/BB$4*100),"")</f>
        <v/>
      </c>
      <c r="BD25" s="19"/>
      <c r="BE25" s="4" t="str">
        <f t="shared" ref="BE25" si="200">IF(AND((BD25&gt;0),(BD$4&gt;0)),(BD25/BD$4*100),"")</f>
        <v/>
      </c>
      <c r="BF25" s="19"/>
      <c r="BG25" s="4" t="str">
        <f t="shared" ref="BG25" si="201">IF(AND((BF25&gt;0),(BF$4&gt;0)),(BF25/BF$4*100),"")</f>
        <v/>
      </c>
      <c r="BH25" s="19"/>
      <c r="BI25" s="4" t="str">
        <f t="shared" ref="BI25" si="202">IF(AND((BH25&gt;0),(BH$4&gt;0)),(BH25/BH$4*100),"")</f>
        <v/>
      </c>
      <c r="BK25" s="57" t="s">
        <v>29</v>
      </c>
      <c r="BL25" s="30">
        <f t="shared" si="16"/>
        <v>19</v>
      </c>
      <c r="BM25" s="31">
        <f t="shared" si="17"/>
        <v>12.02</v>
      </c>
      <c r="BN25" s="32" t="str">
        <f t="shared" si="18"/>
        <v>–</v>
      </c>
      <c r="BO25" s="33">
        <f t="shared" si="19"/>
        <v>18.43</v>
      </c>
      <c r="BP25" s="34">
        <f t="shared" si="20"/>
        <v>27.701149425287358</v>
      </c>
      <c r="BQ25" s="35" t="str">
        <f t="shared" si="41"/>
        <v>–</v>
      </c>
      <c r="BR25" s="36">
        <f t="shared" si="21"/>
        <v>36.183171667042636</v>
      </c>
      <c r="BS25" s="37">
        <f t="shared" si="22"/>
        <v>14.824736842105262</v>
      </c>
      <c r="BT25" s="38">
        <f t="shared" si="42"/>
        <v>30.923781397901166</v>
      </c>
      <c r="BU25" s="32">
        <f t="shared" si="23"/>
        <v>1.6025270613803111</v>
      </c>
      <c r="BV25" s="39">
        <f t="shared" si="43"/>
        <v>2.414506222818674</v>
      </c>
      <c r="BW25" s="32">
        <f t="shared" si="24"/>
        <v>15.96</v>
      </c>
      <c r="BX25" s="35">
        <f t="shared" si="44"/>
        <v>33.04347826086957</v>
      </c>
    </row>
    <row r="26" spans="1:76" ht="16.5" customHeight="1">
      <c r="A26" s="10" t="s">
        <v>30</v>
      </c>
      <c r="B26" s="19">
        <v>4.4000000000000004</v>
      </c>
      <c r="C26" s="4">
        <f>IF(AND((B26&gt;0),(B$4&gt;0)),(B26/B$4*100),"")</f>
        <v>9.1097308488612843</v>
      </c>
      <c r="D26" s="19"/>
      <c r="E26" s="4" t="str">
        <f>IF(AND((D26&gt;0),(D$4&gt;0)),(D26/D$4*100),"")</f>
        <v/>
      </c>
      <c r="F26" s="19">
        <v>3.11</v>
      </c>
      <c r="G26" s="4">
        <f>IF(AND((F26&gt;0),(F$4&gt;0)),(F26/F$4*100),"")</f>
        <v>7.450886439865835</v>
      </c>
      <c r="H26" s="19">
        <v>3.41</v>
      </c>
      <c r="I26" s="4">
        <f>IF(AND((H26&gt;0),(H$4&gt;0)),(H26/H$4*100),"")</f>
        <v>6.3524590163934427</v>
      </c>
      <c r="J26" s="19"/>
      <c r="K26" s="4" t="str">
        <f>IF(AND((J26&gt;0),(J$4&gt;0)),(J26/J$4*100),"")</f>
        <v/>
      </c>
      <c r="L26" s="19">
        <v>3.3</v>
      </c>
      <c r="M26" s="4">
        <f>IF(AND((L26&gt;0),(L$4&gt;0)),(L26/L$4*100),"")</f>
        <v>8.2520630157539383</v>
      </c>
      <c r="N26" s="19">
        <v>2.96</v>
      </c>
      <c r="O26" s="4">
        <f>IF(AND((N26&gt;0),(N$4&gt;0)),(N26/N$4*100),"")</f>
        <v>6.499780412823891</v>
      </c>
      <c r="P26" s="19"/>
      <c r="Q26" s="4" t="str">
        <f>IF(AND((P26&gt;0),(P$4&gt;0)),(P26/P$4*100),"")</f>
        <v/>
      </c>
      <c r="R26" s="19">
        <v>2.64</v>
      </c>
      <c r="S26" s="4">
        <f>IF(AND((R26&gt;0),(R$4&gt;0)),(R26/R$4*100),"")</f>
        <v>5.8471760797342194</v>
      </c>
      <c r="T26" s="19">
        <v>2.33</v>
      </c>
      <c r="U26" s="4">
        <f>IF(AND((T26&gt;0),(T$4&gt;0)),(T26/T$4*100),"")</f>
        <v>5.1118911803422558</v>
      </c>
      <c r="V26" s="19">
        <v>2.2599999999999998</v>
      </c>
      <c r="W26" s="4">
        <f>IF(AND((V26&gt;0),(V$4&gt;0)),(V26/V$4*100),"")</f>
        <v>4.3295019157088115</v>
      </c>
      <c r="X26" s="19">
        <v>2.23</v>
      </c>
      <c r="Y26" s="4">
        <f>IF(AND((X26&gt;0),(X$4&gt;0)),(X26/X$4*100),"")</f>
        <v>4.6275160821747248</v>
      </c>
      <c r="Z26" s="19">
        <v>2.78</v>
      </c>
      <c r="AA26" s="4">
        <f>IF(AND((Z26&gt;0),(Z$4&gt;0)),(Z26/Z$4*100),"")</f>
        <v>6.2711482066320769</v>
      </c>
      <c r="AB26" s="19"/>
      <c r="AC26" s="4" t="str">
        <f>IF(AND((AB26&gt;0),(AB$4&gt;0)),(AB26/AB$4*100),"")</f>
        <v/>
      </c>
      <c r="AD26" s="19">
        <v>2.5</v>
      </c>
      <c r="AE26" s="4">
        <f t="shared" ref="AE26" si="203">IF(AND((AD26&gt;0),(AD$4&gt;0)),(AD26/AD$4*100),"")</f>
        <v>4.1521341969772463</v>
      </c>
      <c r="AF26" s="19"/>
      <c r="AG26" s="4" t="str">
        <f t="shared" ref="AG26" si="204">IF(AND((AF26&gt;0),(AF$4&gt;0)),(AF26/AF$4*100),"")</f>
        <v/>
      </c>
      <c r="AH26" s="19">
        <v>2.4</v>
      </c>
      <c r="AI26" s="4">
        <f t="shared" ref="AI26" si="205">IF(AND((AH26&gt;0),(AH$4&gt;0)),(AH26/AH$4*100),"")</f>
        <v>4.887983706720977</v>
      </c>
      <c r="AJ26" s="19">
        <v>1.9</v>
      </c>
      <c r="AK26" s="4">
        <f t="shared" ref="AK26" si="206">IF(AND((AJ26&gt;0),(AJ$4&gt;0)),(AJ26/AJ$4*100),"")</f>
        <v>4.4496487119437935</v>
      </c>
      <c r="AL26" s="19">
        <v>2.2000000000000002</v>
      </c>
      <c r="AM26" s="4">
        <f t="shared" ref="AM26" si="207">IF(AND((AL26&gt;0),(AL$4&gt;0)),(AL26/AL$4*100),"")</f>
        <v>4.6315789473684212</v>
      </c>
      <c r="AN26" s="19">
        <v>2.75</v>
      </c>
      <c r="AO26" s="4">
        <f t="shared" ref="AO26" si="208">IF(AND((AN26&gt;0),(AN$4&gt;0)),(AN26/AN$4*100),"")</f>
        <v>5.4006284367635509</v>
      </c>
      <c r="AP26" s="19"/>
      <c r="AQ26" s="4" t="str">
        <f t="shared" ref="AQ26" si="209">IF(AND((AP26&gt;0),(AP$4&gt;0)),(AP26/AP$4*100),"")</f>
        <v/>
      </c>
      <c r="AR26" s="19"/>
      <c r="AS26" s="4" t="str">
        <f t="shared" ref="AS26" si="210">IF(AND((AR26&gt;0),(AR$4&gt;0)),(AR26/AR$4*100),"")</f>
        <v/>
      </c>
      <c r="AT26" s="19"/>
      <c r="AU26" s="4" t="str">
        <f t="shared" ref="AU26" si="211">IF(AND((AT26&gt;0),(AT$4&gt;0)),(AT26/AT$4*100),"")</f>
        <v/>
      </c>
      <c r="AV26" s="19"/>
      <c r="AW26" s="4" t="str">
        <f t="shared" ref="AW26" si="212">IF(AND((AV26&gt;0),(AV$4&gt;0)),(AV26/AV$4*100),"")</f>
        <v/>
      </c>
      <c r="AX26" s="19"/>
      <c r="AY26" s="4" t="str">
        <f t="shared" ref="AY26" si="213">IF(AND((AX26&gt;0),(AX$4&gt;0)),(AX26/AX$4*100),"")</f>
        <v/>
      </c>
      <c r="AZ26" s="19"/>
      <c r="BA26" s="4" t="str">
        <f t="shared" ref="BA26" si="214">IF(AND((AZ26&gt;0),(AZ$4&gt;0)),(AZ26/AZ$4*100),"")</f>
        <v/>
      </c>
      <c r="BB26" s="19"/>
      <c r="BC26" s="4" t="str">
        <f t="shared" ref="BC26" si="215">IF(AND((BB26&gt;0),(BB$4&gt;0)),(BB26/BB$4*100),"")</f>
        <v/>
      </c>
      <c r="BD26" s="19"/>
      <c r="BE26" s="4" t="str">
        <f t="shared" ref="BE26" si="216">IF(AND((BD26&gt;0),(BD$4&gt;0)),(BD26/BD$4*100),"")</f>
        <v/>
      </c>
      <c r="BF26" s="19"/>
      <c r="BG26" s="4" t="str">
        <f t="shared" ref="BG26" si="217">IF(AND((BF26&gt;0),(BF$4&gt;0)),(BF26/BF$4*100),"")</f>
        <v/>
      </c>
      <c r="BH26" s="19"/>
      <c r="BI26" s="4" t="str">
        <f t="shared" ref="BI26" si="218">IF(AND((BH26&gt;0),(BH$4&gt;0)),(BH26/BH$4*100),"")</f>
        <v/>
      </c>
      <c r="BK26" s="57" t="s">
        <v>30</v>
      </c>
      <c r="BL26" s="30">
        <f t="shared" si="16"/>
        <v>15</v>
      </c>
      <c r="BM26" s="31">
        <f t="shared" si="17"/>
        <v>1.9</v>
      </c>
      <c r="BN26" s="32" t="str">
        <f t="shared" si="18"/>
        <v>–</v>
      </c>
      <c r="BO26" s="33">
        <f t="shared" si="19"/>
        <v>4.4000000000000004</v>
      </c>
      <c r="BP26" s="34">
        <f t="shared" si="20"/>
        <v>4.1521341969772463</v>
      </c>
      <c r="BQ26" s="35" t="str">
        <f t="shared" si="41"/>
        <v>–</v>
      </c>
      <c r="BR26" s="36">
        <f t="shared" si="21"/>
        <v>9.1097308488612843</v>
      </c>
      <c r="BS26" s="37">
        <f t="shared" si="22"/>
        <v>2.7446666666666668</v>
      </c>
      <c r="BT26" s="38">
        <f t="shared" si="42"/>
        <v>5.8249418132042985</v>
      </c>
      <c r="BU26" s="32">
        <f t="shared" si="23"/>
        <v>0.62927244459280873</v>
      </c>
      <c r="BV26" s="39">
        <f t="shared" si="43"/>
        <v>1.5025716547186736</v>
      </c>
      <c r="BW26" s="32">
        <f t="shared" si="24"/>
        <v>4.4000000000000004</v>
      </c>
      <c r="BX26" s="35">
        <f t="shared" si="44"/>
        <v>9.1097308488612843</v>
      </c>
    </row>
    <row r="27" spans="1:76" ht="16.5" customHeight="1">
      <c r="A27" s="10" t="s">
        <v>100</v>
      </c>
      <c r="B27" s="68">
        <f>IF(AND((B26&gt;0),(B25&gt;0)),(B26/B25),"")</f>
        <v>0.27568922305764409</v>
      </c>
      <c r="C27" s="4" t="s">
        <v>3</v>
      </c>
      <c r="D27" s="68" t="str">
        <f>IF(AND((D26&gt;0),(D25&gt;0)),(D26/D25),"")</f>
        <v/>
      </c>
      <c r="E27" s="4" t="s">
        <v>3</v>
      </c>
      <c r="F27" s="68">
        <f>IF(AND((F26&gt;0),(F25&gt;0)),(F26/F25),"")</f>
        <v>0.25873544093178036</v>
      </c>
      <c r="G27" s="4" t="s">
        <v>3</v>
      </c>
      <c r="H27" s="68">
        <f>IF(AND((H26&gt;0),(H25&gt;0)),(H26/H25),"")</f>
        <v>0.21219663970130678</v>
      </c>
      <c r="I27" s="4" t="s">
        <v>3</v>
      </c>
      <c r="J27" s="68" t="str">
        <f>IF(AND((J26&gt;0),(J25&gt;0)),(J26/J25),"")</f>
        <v/>
      </c>
      <c r="K27" s="4" t="s">
        <v>3</v>
      </c>
      <c r="L27" s="68">
        <f>IF(AND((L26&gt;0),(L25&gt;0)),(L26/L25),"")</f>
        <v>0.2412280701754386</v>
      </c>
      <c r="M27" s="4" t="s">
        <v>3</v>
      </c>
      <c r="N27" s="68">
        <f>IF(AND((N26&gt;0),(N25&gt;0)),(N26/N25),"")</f>
        <v>0.20889202540578689</v>
      </c>
      <c r="O27" s="4" t="s">
        <v>3</v>
      </c>
      <c r="P27" s="68" t="str">
        <f>IF(AND((P26&gt;0),(P25&gt;0)),(P26/P25),"")</f>
        <v/>
      </c>
      <c r="Q27" s="4" t="s">
        <v>3</v>
      </c>
      <c r="R27" s="68">
        <f>IF(AND((R26&gt;0),(R25&gt;0)),(R26/R25),"")</f>
        <v>0.20076045627376427</v>
      </c>
      <c r="S27" s="4" t="s">
        <v>3</v>
      </c>
      <c r="T27" s="68">
        <f>IF(AND((T26&gt;0),(T25&gt;0)),(T26/T25),"")</f>
        <v>0.17505634861006761</v>
      </c>
      <c r="U27" s="4" t="s">
        <v>3</v>
      </c>
      <c r="V27" s="68">
        <f>IF(AND((V26&gt;0),(V25&gt;0)),(V26/V25),"")</f>
        <v>0.15629322268326415</v>
      </c>
      <c r="W27" s="4" t="s">
        <v>3</v>
      </c>
      <c r="X27" s="68">
        <f>IF(AND((X26&gt;0),(X25&gt;0)),(X26/X25),"")</f>
        <v>0.15170068027210884</v>
      </c>
      <c r="Y27" s="4" t="s">
        <v>3</v>
      </c>
      <c r="Z27" s="68">
        <f>IF(AND((Z26&gt;0),(Z25&gt;0)),(Z26/Z25),"")</f>
        <v>0.17331670822942644</v>
      </c>
      <c r="AA27" s="4" t="s">
        <v>3</v>
      </c>
      <c r="AB27" s="68" t="str">
        <f t="shared" ref="AB27" si="219">IF(AND((AB26&gt;0),(AB25&gt;0)),(AB26/AB25),"")</f>
        <v/>
      </c>
      <c r="AC27" s="4" t="s">
        <v>3</v>
      </c>
      <c r="AD27" s="68">
        <f t="shared" ref="AD27:AF27" si="220">IF(AND((AD26&gt;0),(AD25&gt;0)),(AD26/AD25),"")</f>
        <v>0.14801657785671996</v>
      </c>
      <c r="AE27" s="4" t="s">
        <v>3</v>
      </c>
      <c r="AF27" s="68" t="str">
        <f t="shared" si="220"/>
        <v/>
      </c>
      <c r="AG27" s="4" t="s">
        <v>3</v>
      </c>
      <c r="AH27" s="68">
        <f t="shared" ref="AH27" si="221">IF(AND((AH26&gt;0),(AH25&gt;0)),(AH26/AH25),"")</f>
        <v>0.16216216216216214</v>
      </c>
      <c r="AI27" s="4" t="s">
        <v>3</v>
      </c>
      <c r="AJ27" s="68">
        <f t="shared" ref="AJ27" si="222">IF(AND((AJ26&gt;0),(AJ25&gt;0)),(AJ26/AJ25),"")</f>
        <v>0.15702479338842976</v>
      </c>
      <c r="AK27" s="4" t="s">
        <v>3</v>
      </c>
      <c r="AL27" s="68">
        <f t="shared" ref="AL27" si="223">IF(AND((AL26&gt;0),(AL25&gt;0)),(AL26/AL25),"")</f>
        <v>0.1476510067114094</v>
      </c>
      <c r="AM27" s="4" t="s">
        <v>3</v>
      </c>
      <c r="AN27" s="68">
        <f t="shared" ref="AN27" si="224">IF(AND((AN26&gt;0),(AN25&gt;0)),(AN26/AN25),"")</f>
        <v>0.17306482064191314</v>
      </c>
      <c r="AO27" s="4" t="s">
        <v>3</v>
      </c>
      <c r="AP27" s="68" t="str">
        <f t="shared" ref="AP27" si="225">IF(AND((AP26&gt;0),(AP25&gt;0)),(AP26/AP25),"")</f>
        <v/>
      </c>
      <c r="AQ27" s="4" t="s">
        <v>3</v>
      </c>
      <c r="AR27" s="68" t="str">
        <f t="shared" ref="AR27" si="226">IF(AND((AR26&gt;0),(AR25&gt;0)),(AR26/AR25),"")</f>
        <v/>
      </c>
      <c r="AS27" s="4" t="s">
        <v>3</v>
      </c>
      <c r="AT27" s="68" t="str">
        <f t="shared" ref="AT27" si="227">IF(AND((AT26&gt;0),(AT25&gt;0)),(AT26/AT25),"")</f>
        <v/>
      </c>
      <c r="AU27" s="4" t="s">
        <v>3</v>
      </c>
      <c r="AV27" s="68" t="str">
        <f t="shared" ref="AV27" si="228">IF(AND((AV26&gt;0),(AV25&gt;0)),(AV26/AV25),"")</f>
        <v/>
      </c>
      <c r="AW27" s="4" t="s">
        <v>3</v>
      </c>
      <c r="AX27" s="68" t="str">
        <f t="shared" ref="AX27" si="229">IF(AND((AX26&gt;0),(AX25&gt;0)),(AX26/AX25),"")</f>
        <v/>
      </c>
      <c r="AY27" s="4" t="s">
        <v>3</v>
      </c>
      <c r="AZ27" s="68" t="str">
        <f t="shared" ref="AZ27" si="230">IF(AND((AZ26&gt;0),(AZ25&gt;0)),(AZ26/AZ25),"")</f>
        <v/>
      </c>
      <c r="BA27" s="4" t="s">
        <v>3</v>
      </c>
      <c r="BB27" s="68" t="str">
        <f t="shared" ref="BB27" si="231">IF(AND((BB26&gt;0),(BB25&gt;0)),(BB26/BB25),"")</f>
        <v/>
      </c>
      <c r="BC27" s="4" t="s">
        <v>3</v>
      </c>
      <c r="BD27" s="68" t="str">
        <f t="shared" ref="BD27" si="232">IF(AND((BD26&gt;0),(BD25&gt;0)),(BD26/BD25),"")</f>
        <v/>
      </c>
      <c r="BE27" s="4" t="s">
        <v>3</v>
      </c>
      <c r="BF27" s="68" t="str">
        <f t="shared" ref="BF27" si="233">IF(AND((BF26&gt;0),(BF25&gt;0)),(BF26/BF25),"")</f>
        <v/>
      </c>
      <c r="BG27" s="4" t="s">
        <v>3</v>
      </c>
      <c r="BH27" s="68" t="str">
        <f t="shared" ref="BH27" si="234">IF(AND((BH26&gt;0),(BH25&gt;0)),(BH26/BH25),"")</f>
        <v/>
      </c>
      <c r="BI27" s="4" t="s">
        <v>3</v>
      </c>
      <c r="BK27" s="57" t="s">
        <v>31</v>
      </c>
      <c r="BL27" s="30">
        <f t="shared" si="16"/>
        <v>15</v>
      </c>
      <c r="BM27" s="40">
        <f t="shared" si="17"/>
        <v>0.1476510067114094</v>
      </c>
      <c r="BN27" s="22" t="str">
        <f t="shared" si="18"/>
        <v>–</v>
      </c>
      <c r="BO27" s="41">
        <f t="shared" si="19"/>
        <v>0.27568922305764409</v>
      </c>
      <c r="BP27" s="24" t="str">
        <f t="shared" si="20"/>
        <v/>
      </c>
      <c r="BQ27" s="6" t="s">
        <v>3</v>
      </c>
      <c r="BR27" s="26" t="str">
        <f t="shared" si="21"/>
        <v/>
      </c>
      <c r="BS27" s="42">
        <f t="shared" si="22"/>
        <v>0.18945254507341486</v>
      </c>
      <c r="BT27" s="28" t="s">
        <v>3</v>
      </c>
      <c r="BU27" s="43">
        <f t="shared" si="23"/>
        <v>4.1800713100270913E-2</v>
      </c>
      <c r="BV27" s="29" t="s">
        <v>3</v>
      </c>
      <c r="BW27" s="22">
        <f t="shared" si="24"/>
        <v>0.27568922305764409</v>
      </c>
      <c r="BX27" s="25" t="s">
        <v>3</v>
      </c>
    </row>
    <row r="28" spans="1:76" ht="16.5" customHeight="1">
      <c r="A28" s="15" t="s">
        <v>97</v>
      </c>
      <c r="B28" s="17"/>
      <c r="C28" s="3"/>
      <c r="D28" s="17"/>
      <c r="E28" s="3"/>
      <c r="F28" s="17"/>
      <c r="G28" s="3"/>
      <c r="H28" s="17"/>
      <c r="I28" s="3"/>
      <c r="J28" s="17"/>
      <c r="K28" s="3"/>
      <c r="L28" s="17"/>
      <c r="M28" s="3"/>
      <c r="N28" s="17"/>
      <c r="O28" s="3"/>
      <c r="P28" s="17"/>
      <c r="Q28" s="3"/>
      <c r="R28" s="17"/>
      <c r="S28" s="3"/>
      <c r="T28" s="17"/>
      <c r="U28" s="3"/>
      <c r="V28" s="17"/>
      <c r="W28" s="3"/>
      <c r="X28" s="17"/>
      <c r="Y28" s="3"/>
      <c r="Z28" s="17"/>
      <c r="AA28" s="3"/>
      <c r="AB28" s="3"/>
      <c r="AC28" s="3"/>
      <c r="AD28" s="3"/>
      <c r="AE28" s="3"/>
      <c r="AF28" s="17"/>
      <c r="AG28" s="3"/>
      <c r="AH28" s="17"/>
      <c r="AI28" s="3"/>
      <c r="AJ28" s="17"/>
      <c r="AK28" s="3"/>
      <c r="AL28" s="17"/>
      <c r="AM28" s="3"/>
      <c r="AN28" s="17"/>
      <c r="AO28" s="3"/>
      <c r="AP28" s="17"/>
      <c r="AQ28" s="3"/>
      <c r="AR28" s="17"/>
      <c r="AS28" s="3"/>
      <c r="AT28" s="17"/>
      <c r="AU28" s="3"/>
      <c r="AV28" s="17"/>
      <c r="AW28" s="3"/>
      <c r="AX28" s="17"/>
      <c r="AY28" s="3"/>
      <c r="AZ28" s="17"/>
      <c r="BA28" s="3"/>
      <c r="BB28" s="17"/>
      <c r="BC28" s="3"/>
      <c r="BD28" s="17"/>
      <c r="BE28" s="3"/>
      <c r="BF28" s="17"/>
      <c r="BG28" s="3"/>
      <c r="BH28" s="17"/>
      <c r="BI28" s="3"/>
      <c r="BK28" s="56" t="s">
        <v>16</v>
      </c>
      <c r="BL28" s="30">
        <f t="shared" si="16"/>
        <v>0</v>
      </c>
      <c r="BM28" s="21"/>
      <c r="BN28" s="22"/>
      <c r="BO28" s="23"/>
      <c r="BP28" s="24"/>
      <c r="BQ28" s="25"/>
      <c r="BR28" s="26"/>
      <c r="BS28" s="27"/>
      <c r="BT28" s="28"/>
      <c r="BU28" s="22"/>
      <c r="BV28" s="29"/>
      <c r="BW28" s="22"/>
      <c r="BX28" s="25"/>
    </row>
    <row r="29" spans="1:76" ht="16.5" customHeight="1">
      <c r="A29" s="10" t="s">
        <v>29</v>
      </c>
      <c r="B29" s="19">
        <v>14.2</v>
      </c>
      <c r="C29" s="4">
        <f>IF(AND((B29&gt;0),(B$4&gt;0)),(B29/B$4*100),"")</f>
        <v>29.399585921325048</v>
      </c>
      <c r="D29" s="19"/>
      <c r="E29" s="4" t="str">
        <f>IF(AND((D29&gt;0),(D$4&gt;0)),(D29/D$4*100),"")</f>
        <v/>
      </c>
      <c r="F29" s="19">
        <v>10.23</v>
      </c>
      <c r="G29" s="4">
        <f>IF(AND((F29&gt;0),(F$4&gt;0)),(F29/F$4*100),"")</f>
        <v>24.508864398658361</v>
      </c>
      <c r="H29" s="19">
        <v>15.7</v>
      </c>
      <c r="I29" s="4">
        <f>IF(AND((H29&gt;0),(H$4&gt;0)),(H29/H$4*100),"")</f>
        <v>29.247391952309982</v>
      </c>
      <c r="J29" s="19">
        <v>16.649999999999999</v>
      </c>
      <c r="K29" s="4">
        <f>IF(AND((J29&gt;0),(J$4&gt;0)),(J29/J$4*100),"")</f>
        <v>31.022917831190604</v>
      </c>
      <c r="L29" s="19">
        <v>12.79</v>
      </c>
      <c r="M29" s="4">
        <f>IF(AND((L29&gt;0),(L$4&gt;0)),(L29/L$4*100),"")</f>
        <v>31.982995748937231</v>
      </c>
      <c r="N29" s="19">
        <v>13.47</v>
      </c>
      <c r="O29" s="4">
        <f>IF(AND((N29&gt;0),(N$4&gt;0)),(N29/N$4*100),"")</f>
        <v>29.578392621870886</v>
      </c>
      <c r="P29" s="19">
        <v>12.34</v>
      </c>
      <c r="Q29" s="4">
        <f>IF(AND((P29&gt;0),(P$4&gt;0)),(P29/P$4*100),"")</f>
        <v>28.479113777982924</v>
      </c>
      <c r="R29" s="19">
        <v>12.32</v>
      </c>
      <c r="S29" s="4">
        <f>IF(AND((R29&gt;0),(R$4&gt;0)),(R29/R$4*100),"")</f>
        <v>27.286821705426355</v>
      </c>
      <c r="T29" s="19">
        <v>11.66</v>
      </c>
      <c r="U29" s="4">
        <f>IF(AND((T29&gt;0),(T$4&gt;0)),(T29/T$4*100),"")</f>
        <v>25.581395348837212</v>
      </c>
      <c r="V29" s="19">
        <v>15.31</v>
      </c>
      <c r="W29" s="4">
        <f>IF(AND((V29&gt;0),(V$4&gt;0)),(V29/V$4*100),"")</f>
        <v>29.329501915708811</v>
      </c>
      <c r="X29" s="19">
        <v>13.13</v>
      </c>
      <c r="Y29" s="4">
        <f>IF(AND((X29&gt;0),(X$4&gt;0)),(X29/X$4*100),"")</f>
        <v>27.246316663208137</v>
      </c>
      <c r="Z29" s="19">
        <v>13.66</v>
      </c>
      <c r="AA29" s="4">
        <f>IF(AND((Z29&gt;0),(Z$4&gt;0)),(Z29/Z$4*100),"")</f>
        <v>30.814346943379199</v>
      </c>
      <c r="AB29" s="19">
        <v>15.12</v>
      </c>
      <c r="AC29" s="4">
        <f>IF(AND((AB29&gt;0),(AB$4&gt;0)),(AB29/AB$4*100),"")</f>
        <v>31.200990507635161</v>
      </c>
      <c r="AD29" s="19">
        <v>16.93</v>
      </c>
      <c r="AE29" s="4">
        <f t="shared" ref="AE29" si="235">IF(AND((AD29&gt;0),(AD$4&gt;0)),(AD29/AD$4*100),"")</f>
        <v>28.118252781929908</v>
      </c>
      <c r="AF29" s="19"/>
      <c r="AG29" s="4" t="str">
        <f t="shared" ref="AG29" si="236">IF(AND((AF29&gt;0),(AF$4&gt;0)),(AF29/AF$4*100),"")</f>
        <v/>
      </c>
      <c r="AH29" s="19"/>
      <c r="AI29" s="4" t="str">
        <f t="shared" ref="AI29" si="237">IF(AND((AH29&gt;0),(AH$4&gt;0)),(AH29/AH$4*100),"")</f>
        <v/>
      </c>
      <c r="AJ29" s="19">
        <v>11</v>
      </c>
      <c r="AK29" s="4">
        <f t="shared" ref="AK29" si="238">IF(AND((AJ29&gt;0),(AJ$4&gt;0)),(AJ29/AJ$4*100),"")</f>
        <v>25.761124121779861</v>
      </c>
      <c r="AL29" s="19">
        <v>14.3</v>
      </c>
      <c r="AM29" s="4">
        <f t="shared" ref="AM29" si="239">IF(AND((AL29&gt;0),(AL$4&gt;0)),(AL29/AL$4*100),"")</f>
        <v>30.10526315789474</v>
      </c>
      <c r="AN29" s="19">
        <v>15.2</v>
      </c>
      <c r="AO29" s="4">
        <f t="shared" ref="AO29" si="240">IF(AND((AN29&gt;0),(AN$4&gt;0)),(AN29/AN$4*100),"")</f>
        <v>29.850746268656714</v>
      </c>
      <c r="AP29" s="19"/>
      <c r="AQ29" s="4" t="str">
        <f t="shared" ref="AQ29" si="241">IF(AND((AP29&gt;0),(AP$4&gt;0)),(AP29/AP$4*100),"")</f>
        <v/>
      </c>
      <c r="AR29" s="19"/>
      <c r="AS29" s="4" t="str">
        <f t="shared" ref="AS29" si="242">IF(AND((AR29&gt;0),(AR$4&gt;0)),(AR29/AR$4*100),"")</f>
        <v/>
      </c>
      <c r="AT29" s="19"/>
      <c r="AU29" s="4" t="str">
        <f t="shared" ref="AU29" si="243">IF(AND((AT29&gt;0),(AT$4&gt;0)),(AT29/AT$4*100),"")</f>
        <v/>
      </c>
      <c r="AV29" s="19"/>
      <c r="AW29" s="4" t="str">
        <f t="shared" ref="AW29" si="244">IF(AND((AV29&gt;0),(AV$4&gt;0)),(AV29/AV$4*100),"")</f>
        <v/>
      </c>
      <c r="AX29" s="19"/>
      <c r="AY29" s="4" t="str">
        <f t="shared" ref="AY29" si="245">IF(AND((AX29&gt;0),(AX$4&gt;0)),(AX29/AX$4*100),"")</f>
        <v/>
      </c>
      <c r="AZ29" s="19"/>
      <c r="BA29" s="4" t="str">
        <f t="shared" ref="BA29" si="246">IF(AND((AZ29&gt;0),(AZ$4&gt;0)),(AZ29/AZ$4*100),"")</f>
        <v/>
      </c>
      <c r="BB29" s="19"/>
      <c r="BC29" s="4" t="str">
        <f t="shared" ref="BC29" si="247">IF(AND((BB29&gt;0),(BB$4&gt;0)),(BB29/BB$4*100),"")</f>
        <v/>
      </c>
      <c r="BD29" s="19"/>
      <c r="BE29" s="4" t="str">
        <f t="shared" ref="BE29" si="248">IF(AND((BD29&gt;0),(BD$4&gt;0)),(BD29/BD$4*100),"")</f>
        <v/>
      </c>
      <c r="BF29" s="19"/>
      <c r="BG29" s="4" t="str">
        <f t="shared" ref="BG29" si="249">IF(AND((BF29&gt;0),(BF$4&gt;0)),(BF29/BF$4*100),"")</f>
        <v/>
      </c>
      <c r="BH29" s="19"/>
      <c r="BI29" s="4" t="str">
        <f t="shared" ref="BI29" si="250">IF(AND((BH29&gt;0),(BH$4&gt;0)),(BH29/BH$4*100),"")</f>
        <v/>
      </c>
      <c r="BK29" s="57" t="s">
        <v>29</v>
      </c>
      <c r="BL29" s="30">
        <f t="shared" si="16"/>
        <v>17</v>
      </c>
      <c r="BM29" s="31">
        <f t="shared" si="17"/>
        <v>10.23</v>
      </c>
      <c r="BN29" s="32" t="str">
        <f t="shared" si="18"/>
        <v>–</v>
      </c>
      <c r="BO29" s="33">
        <f t="shared" si="19"/>
        <v>16.93</v>
      </c>
      <c r="BP29" s="34">
        <f t="shared" si="20"/>
        <v>24.508864398658361</v>
      </c>
      <c r="BQ29" s="35" t="str">
        <f t="shared" si="41"/>
        <v>–</v>
      </c>
      <c r="BR29" s="36">
        <f t="shared" si="21"/>
        <v>31.982995748937231</v>
      </c>
      <c r="BS29" s="37">
        <f t="shared" si="22"/>
        <v>13.765294117647059</v>
      </c>
      <c r="BT29" s="38">
        <f t="shared" si="42"/>
        <v>28.79494245098418</v>
      </c>
      <c r="BU29" s="32">
        <f t="shared" si="23"/>
        <v>1.9200492104600313</v>
      </c>
      <c r="BV29" s="39">
        <f t="shared" si="43"/>
        <v>2.1276140477841246</v>
      </c>
      <c r="BW29" s="32">
        <f t="shared" si="24"/>
        <v>14.2</v>
      </c>
      <c r="BX29" s="35">
        <f t="shared" si="44"/>
        <v>29.399585921325048</v>
      </c>
    </row>
    <row r="30" spans="1:76" ht="16.5" customHeight="1">
      <c r="A30" s="10" t="s">
        <v>30</v>
      </c>
      <c r="B30" s="19"/>
      <c r="C30" s="4" t="str">
        <f>IF(AND((B30&gt;0),(B$4&gt;0)),(B30/B$4*100),"")</f>
        <v/>
      </c>
      <c r="D30" s="19"/>
      <c r="E30" s="4" t="str">
        <f>IF(AND((D30&gt;0),(D$4&gt;0)),(D30/D$4*100),"")</f>
        <v/>
      </c>
      <c r="F30" s="19">
        <v>2.5299999999999998</v>
      </c>
      <c r="G30" s="4">
        <f>IF(AND((F30&gt;0),(F$4&gt;0)),(F30/F$4*100),"")</f>
        <v>6.0613320555821746</v>
      </c>
      <c r="H30" s="19">
        <v>2.42</v>
      </c>
      <c r="I30" s="4">
        <f>IF(AND((H30&gt;0),(H$4&gt;0)),(H30/H$4*100),"")</f>
        <v>4.5081967213114753</v>
      </c>
      <c r="J30" s="19"/>
      <c r="K30" s="4" t="str">
        <f>IF(AND((J30&gt;0),(J$4&gt;0)),(J30/J$4*100),"")</f>
        <v/>
      </c>
      <c r="L30" s="19"/>
      <c r="M30" s="4" t="str">
        <f>IF(AND((L30&gt;0),(L$4&gt;0)),(L30/L$4*100),"")</f>
        <v/>
      </c>
      <c r="N30" s="19">
        <v>2.1</v>
      </c>
      <c r="O30" s="4">
        <f>IF(AND((N30&gt;0),(N$4&gt;0)),(N30/N$4*100),"")</f>
        <v>4.6113306982872198</v>
      </c>
      <c r="P30" s="19"/>
      <c r="Q30" s="4" t="str">
        <f>IF(AND((P30&gt;0),(P$4&gt;0)),(P30/P$4*100),"")</f>
        <v/>
      </c>
      <c r="R30" s="19">
        <v>2.96</v>
      </c>
      <c r="S30" s="4">
        <f>IF(AND((R30&gt;0),(R$4&gt;0)),(R30/R$4*100),"")</f>
        <v>6.5559246954595789</v>
      </c>
      <c r="T30" s="19"/>
      <c r="U30" s="4" t="str">
        <f>IF(AND((T30&gt;0),(T$4&gt;0)),(T30/T$4*100),"")</f>
        <v/>
      </c>
      <c r="V30" s="19">
        <v>2.4</v>
      </c>
      <c r="W30" s="4">
        <f>IF(AND((V30&gt;0),(V$4&gt;0)),(V30/V$4*100),"")</f>
        <v>4.5977011494252862</v>
      </c>
      <c r="X30" s="19">
        <v>2.68</v>
      </c>
      <c r="Y30" s="4">
        <f>IF(AND((X30&gt;0),(X$4&gt;0)),(X30/X$4*100),"")</f>
        <v>5.5613197758871147</v>
      </c>
      <c r="Z30" s="19">
        <v>2.4900000000000002</v>
      </c>
      <c r="AA30" s="4">
        <f>IF(AND((Z30&gt;0),(Z$4&gt;0)),(Z30/Z$4*100),"")</f>
        <v>5.6169636814798114</v>
      </c>
      <c r="AB30" s="19"/>
      <c r="AC30" s="4" t="str">
        <f>IF(AND((AB30&gt;0),(AB$4&gt;0)),(AB30/AB$4*100),"")</f>
        <v/>
      </c>
      <c r="AD30" s="19">
        <v>2.41</v>
      </c>
      <c r="AE30" s="4">
        <f t="shared" ref="AE30" si="251">IF(AND((AD30&gt;0),(AD$4&gt;0)),(AD30/AD$4*100),"")</f>
        <v>4.0026573658860656</v>
      </c>
      <c r="AF30" s="19"/>
      <c r="AG30" s="4" t="str">
        <f t="shared" ref="AG30" si="252">IF(AND((AF30&gt;0),(AF$4&gt;0)),(AF30/AF$4*100),"")</f>
        <v/>
      </c>
      <c r="AH30" s="19"/>
      <c r="AI30" s="4" t="str">
        <f t="shared" ref="AI30" si="253">IF(AND((AH30&gt;0),(AH$4&gt;0)),(AH30/AH$4*100),"")</f>
        <v/>
      </c>
      <c r="AJ30" s="19">
        <v>2.1</v>
      </c>
      <c r="AK30" s="4">
        <f t="shared" ref="AK30" si="254">IF(AND((AJ30&gt;0),(AJ$4&gt;0)),(AJ30/AJ$4*100),"")</f>
        <v>4.918032786885246</v>
      </c>
      <c r="AL30" s="19">
        <v>2.4</v>
      </c>
      <c r="AM30" s="4">
        <f t="shared" ref="AM30" si="255">IF(AND((AL30&gt;0),(AL$4&gt;0)),(AL30/AL$4*100),"")</f>
        <v>5.0526315789473681</v>
      </c>
      <c r="AN30" s="19">
        <v>2.4</v>
      </c>
      <c r="AO30" s="4">
        <f t="shared" ref="AO30" si="256">IF(AND((AN30&gt;0),(AN$4&gt;0)),(AN30/AN$4*100),"")</f>
        <v>4.713275726630008</v>
      </c>
      <c r="AP30" s="19"/>
      <c r="AQ30" s="4" t="str">
        <f t="shared" ref="AQ30" si="257">IF(AND((AP30&gt;0),(AP$4&gt;0)),(AP30/AP$4*100),"")</f>
        <v/>
      </c>
      <c r="AR30" s="19"/>
      <c r="AS30" s="4" t="str">
        <f t="shared" ref="AS30" si="258">IF(AND((AR30&gt;0),(AR$4&gt;0)),(AR30/AR$4*100),"")</f>
        <v/>
      </c>
      <c r="AT30" s="19"/>
      <c r="AU30" s="4" t="str">
        <f t="shared" ref="AU30" si="259">IF(AND((AT30&gt;0),(AT$4&gt;0)),(AT30/AT$4*100),"")</f>
        <v/>
      </c>
      <c r="AV30" s="19"/>
      <c r="AW30" s="4" t="str">
        <f t="shared" ref="AW30" si="260">IF(AND((AV30&gt;0),(AV$4&gt;0)),(AV30/AV$4*100),"")</f>
        <v/>
      </c>
      <c r="AX30" s="19"/>
      <c r="AY30" s="4" t="str">
        <f t="shared" ref="AY30" si="261">IF(AND((AX30&gt;0),(AX$4&gt;0)),(AX30/AX$4*100),"")</f>
        <v/>
      </c>
      <c r="AZ30" s="19"/>
      <c r="BA30" s="4" t="str">
        <f t="shared" ref="BA30" si="262">IF(AND((AZ30&gt;0),(AZ$4&gt;0)),(AZ30/AZ$4*100),"")</f>
        <v/>
      </c>
      <c r="BB30" s="19"/>
      <c r="BC30" s="4" t="str">
        <f t="shared" ref="BC30" si="263">IF(AND((BB30&gt;0),(BB$4&gt;0)),(BB30/BB$4*100),"")</f>
        <v/>
      </c>
      <c r="BD30" s="19"/>
      <c r="BE30" s="4" t="str">
        <f t="shared" ref="BE30" si="264">IF(AND((BD30&gt;0),(BD$4&gt;0)),(BD30/BD$4*100),"")</f>
        <v/>
      </c>
      <c r="BF30" s="19"/>
      <c r="BG30" s="4" t="str">
        <f t="shared" ref="BG30" si="265">IF(AND((BF30&gt;0),(BF$4&gt;0)),(BF30/BF$4*100),"")</f>
        <v/>
      </c>
      <c r="BH30" s="19"/>
      <c r="BI30" s="4" t="str">
        <f t="shared" ref="BI30" si="266">IF(AND((BH30&gt;0),(BH$4&gt;0)),(BH30/BH$4*100),"")</f>
        <v/>
      </c>
      <c r="BK30" s="57" t="s">
        <v>30</v>
      </c>
      <c r="BL30" s="30">
        <f t="shared" si="16"/>
        <v>11</v>
      </c>
      <c r="BM30" s="31">
        <f t="shared" si="17"/>
        <v>2.1</v>
      </c>
      <c r="BN30" s="32" t="str">
        <f t="shared" si="18"/>
        <v>–</v>
      </c>
      <c r="BO30" s="33">
        <f t="shared" si="19"/>
        <v>2.96</v>
      </c>
      <c r="BP30" s="34">
        <f t="shared" si="20"/>
        <v>4.0026573658860656</v>
      </c>
      <c r="BQ30" s="35" t="str">
        <f t="shared" si="41"/>
        <v>–</v>
      </c>
      <c r="BR30" s="36">
        <f t="shared" si="21"/>
        <v>6.5559246954595789</v>
      </c>
      <c r="BS30" s="37">
        <f t="shared" si="22"/>
        <v>2.4445454545454544</v>
      </c>
      <c r="BT30" s="38">
        <f t="shared" si="42"/>
        <v>5.1090332941619412</v>
      </c>
      <c r="BU30" s="32">
        <f t="shared" si="23"/>
        <v>0.23993180849414841</v>
      </c>
      <c r="BV30" s="39">
        <f t="shared" si="43"/>
        <v>0.75851507010118224</v>
      </c>
      <c r="BW30" s="32" t="str">
        <f t="shared" si="24"/>
        <v>?</v>
      </c>
      <c r="BX30" s="35" t="str">
        <f t="shared" si="44"/>
        <v>?</v>
      </c>
    </row>
    <row r="31" spans="1:76" ht="16.5" customHeight="1">
      <c r="A31" s="10" t="s">
        <v>100</v>
      </c>
      <c r="B31" s="68" t="str">
        <f>IF(AND((B30&gt;0),(B29&gt;0)),(B30/B29),"")</f>
        <v/>
      </c>
      <c r="C31" s="4" t="s">
        <v>3</v>
      </c>
      <c r="D31" s="68" t="str">
        <f>IF(AND((D30&gt;0),(D29&gt;0)),(D30/D29),"")</f>
        <v/>
      </c>
      <c r="E31" s="4" t="s">
        <v>3</v>
      </c>
      <c r="F31" s="68">
        <f>IF(AND((F30&gt;0),(F29&gt;0)),(F30/F29),"")</f>
        <v>0.24731182795698922</v>
      </c>
      <c r="G31" s="4" t="s">
        <v>3</v>
      </c>
      <c r="H31" s="68">
        <f>IF(AND((H30&gt;0),(H29&gt;0)),(H30/H29),"")</f>
        <v>0.15414012738853503</v>
      </c>
      <c r="I31" s="4" t="s">
        <v>3</v>
      </c>
      <c r="J31" s="68" t="str">
        <f>IF(AND((J30&gt;0),(J29&gt;0)),(J30/J29),"")</f>
        <v/>
      </c>
      <c r="K31" s="4" t="s">
        <v>3</v>
      </c>
      <c r="L31" s="68" t="str">
        <f>IF(AND((L30&gt;0),(L29&gt;0)),(L30/L29),"")</f>
        <v/>
      </c>
      <c r="M31" s="4" t="s">
        <v>3</v>
      </c>
      <c r="N31" s="68">
        <f>IF(AND((N30&gt;0),(N29&gt;0)),(N30/N29),"")</f>
        <v>0.15590200445434299</v>
      </c>
      <c r="O31" s="4" t="s">
        <v>3</v>
      </c>
      <c r="P31" s="68" t="str">
        <f>IF(AND((P30&gt;0),(P29&gt;0)),(P30/P29),"")</f>
        <v/>
      </c>
      <c r="Q31" s="4" t="s">
        <v>3</v>
      </c>
      <c r="R31" s="68">
        <f>IF(AND((R30&gt;0),(R29&gt;0)),(R30/R29),"")</f>
        <v>0.24025974025974026</v>
      </c>
      <c r="S31" s="4" t="s">
        <v>3</v>
      </c>
      <c r="T31" s="68" t="str">
        <f>IF(AND((T30&gt;0),(T29&gt;0)),(T30/T29),"")</f>
        <v/>
      </c>
      <c r="U31" s="4" t="s">
        <v>3</v>
      </c>
      <c r="V31" s="68">
        <f>IF(AND((V30&gt;0),(V29&gt;0)),(V30/V29),"")</f>
        <v>0.15676028739386022</v>
      </c>
      <c r="W31" s="4" t="s">
        <v>3</v>
      </c>
      <c r="X31" s="68">
        <f>IF(AND((X30&gt;0),(X29&gt;0)),(X30/X29),"")</f>
        <v>0.2041127189642041</v>
      </c>
      <c r="Y31" s="4" t="s">
        <v>3</v>
      </c>
      <c r="Z31" s="68">
        <f>IF(AND((Z30&gt;0),(Z29&gt;0)),(Z30/Z29),"")</f>
        <v>0.18228404099560763</v>
      </c>
      <c r="AA31" s="4" t="s">
        <v>3</v>
      </c>
      <c r="AB31" s="68" t="str">
        <f t="shared" ref="AB31" si="267">IF(AND((AB30&gt;0),(AB29&gt;0)),(AB30/AB29),"")</f>
        <v/>
      </c>
      <c r="AC31" s="4" t="s">
        <v>3</v>
      </c>
      <c r="AD31" s="68">
        <f t="shared" ref="AD31:AF31" si="268">IF(AND((AD30&gt;0),(AD29&gt;0)),(AD30/AD29),"")</f>
        <v>0.14235085646780862</v>
      </c>
      <c r="AE31" s="4" t="s">
        <v>3</v>
      </c>
      <c r="AF31" s="68" t="str">
        <f t="shared" si="268"/>
        <v/>
      </c>
      <c r="AG31" s="4" t="s">
        <v>3</v>
      </c>
      <c r="AH31" s="68" t="str">
        <f t="shared" ref="AH31" si="269">IF(AND((AH30&gt;0),(AH29&gt;0)),(AH30/AH29),"")</f>
        <v/>
      </c>
      <c r="AI31" s="4" t="s">
        <v>3</v>
      </c>
      <c r="AJ31" s="68">
        <f t="shared" ref="AJ31" si="270">IF(AND((AJ30&gt;0),(AJ29&gt;0)),(AJ30/AJ29),"")</f>
        <v>0.19090909090909092</v>
      </c>
      <c r="AK31" s="4" t="s">
        <v>3</v>
      </c>
      <c r="AL31" s="68">
        <f t="shared" ref="AL31" si="271">IF(AND((AL30&gt;0),(AL29&gt;0)),(AL30/AL29),"")</f>
        <v>0.16783216783216781</v>
      </c>
      <c r="AM31" s="4" t="s">
        <v>3</v>
      </c>
      <c r="AN31" s="68">
        <f t="shared" ref="AN31" si="272">IF(AND((AN30&gt;0),(AN29&gt;0)),(AN30/AN29),"")</f>
        <v>0.15789473684210525</v>
      </c>
      <c r="AO31" s="4" t="s">
        <v>3</v>
      </c>
      <c r="AP31" s="68" t="str">
        <f t="shared" ref="AP31" si="273">IF(AND((AP30&gt;0),(AP29&gt;0)),(AP30/AP29),"")</f>
        <v/>
      </c>
      <c r="AQ31" s="4" t="s">
        <v>3</v>
      </c>
      <c r="AR31" s="68" t="str">
        <f t="shared" ref="AR31" si="274">IF(AND((AR30&gt;0),(AR29&gt;0)),(AR30/AR29),"")</f>
        <v/>
      </c>
      <c r="AS31" s="4" t="s">
        <v>3</v>
      </c>
      <c r="AT31" s="68" t="str">
        <f t="shared" ref="AT31" si="275">IF(AND((AT30&gt;0),(AT29&gt;0)),(AT30/AT29),"")</f>
        <v/>
      </c>
      <c r="AU31" s="4" t="s">
        <v>3</v>
      </c>
      <c r="AV31" s="68" t="str">
        <f t="shared" ref="AV31" si="276">IF(AND((AV30&gt;0),(AV29&gt;0)),(AV30/AV29),"")</f>
        <v/>
      </c>
      <c r="AW31" s="4" t="s">
        <v>3</v>
      </c>
      <c r="AX31" s="68" t="str">
        <f t="shared" ref="AX31" si="277">IF(AND((AX30&gt;0),(AX29&gt;0)),(AX30/AX29),"")</f>
        <v/>
      </c>
      <c r="AY31" s="4" t="s">
        <v>3</v>
      </c>
      <c r="AZ31" s="68" t="str">
        <f t="shared" ref="AZ31" si="278">IF(AND((AZ30&gt;0),(AZ29&gt;0)),(AZ30/AZ29),"")</f>
        <v/>
      </c>
      <c r="BA31" s="4" t="s">
        <v>3</v>
      </c>
      <c r="BB31" s="68" t="str">
        <f t="shared" ref="BB31" si="279">IF(AND((BB30&gt;0),(BB29&gt;0)),(BB30/BB29),"")</f>
        <v/>
      </c>
      <c r="BC31" s="4" t="s">
        <v>3</v>
      </c>
      <c r="BD31" s="68" t="str">
        <f t="shared" ref="BD31" si="280">IF(AND((BD30&gt;0),(BD29&gt;0)),(BD30/BD29),"")</f>
        <v/>
      </c>
      <c r="BE31" s="4" t="s">
        <v>3</v>
      </c>
      <c r="BF31" s="68" t="str">
        <f t="shared" ref="BF31" si="281">IF(AND((BF30&gt;0),(BF29&gt;0)),(BF30/BF29),"")</f>
        <v/>
      </c>
      <c r="BG31" s="4" t="s">
        <v>3</v>
      </c>
      <c r="BH31" s="68" t="str">
        <f t="shared" ref="BH31" si="282">IF(AND((BH30&gt;0),(BH29&gt;0)),(BH30/BH29),"")</f>
        <v/>
      </c>
      <c r="BI31" s="4" t="s">
        <v>3</v>
      </c>
      <c r="BK31" s="57" t="s">
        <v>31</v>
      </c>
      <c r="BL31" s="30">
        <f t="shared" si="16"/>
        <v>11</v>
      </c>
      <c r="BM31" s="40">
        <f t="shared" si="17"/>
        <v>0.14235085646780862</v>
      </c>
      <c r="BN31" s="22" t="str">
        <f t="shared" si="18"/>
        <v>–</v>
      </c>
      <c r="BO31" s="41">
        <f t="shared" si="19"/>
        <v>0.24731182795698922</v>
      </c>
      <c r="BP31" s="24" t="str">
        <f t="shared" si="20"/>
        <v/>
      </c>
      <c r="BQ31" s="6" t="s">
        <v>3</v>
      </c>
      <c r="BR31" s="26" t="str">
        <f t="shared" si="21"/>
        <v/>
      </c>
      <c r="BS31" s="42">
        <f t="shared" si="22"/>
        <v>0.18179614540585928</v>
      </c>
      <c r="BT31" s="28" t="s">
        <v>3</v>
      </c>
      <c r="BU31" s="43">
        <f t="shared" si="23"/>
        <v>3.5603323906091069E-2</v>
      </c>
      <c r="BV31" s="29" t="s">
        <v>3</v>
      </c>
      <c r="BW31" s="22" t="str">
        <f t="shared" si="24"/>
        <v>?</v>
      </c>
      <c r="BX31" s="25" t="s">
        <v>3</v>
      </c>
    </row>
    <row r="32" spans="1:76" ht="16.5" customHeight="1">
      <c r="A32" s="15" t="s">
        <v>98</v>
      </c>
      <c r="B32" s="17"/>
      <c r="C32" s="3"/>
      <c r="D32" s="17"/>
      <c r="E32" s="3"/>
      <c r="F32" s="17"/>
      <c r="G32" s="3"/>
      <c r="H32" s="17"/>
      <c r="I32" s="3"/>
      <c r="J32" s="17"/>
      <c r="K32" s="3"/>
      <c r="L32" s="17"/>
      <c r="M32" s="3"/>
      <c r="N32" s="17"/>
      <c r="O32" s="3"/>
      <c r="P32" s="17"/>
      <c r="Q32" s="3"/>
      <c r="R32" s="17"/>
      <c r="S32" s="3"/>
      <c r="T32" s="17"/>
      <c r="U32" s="3"/>
      <c r="V32" s="17"/>
      <c r="W32" s="3"/>
      <c r="X32" s="17"/>
      <c r="Y32" s="3"/>
      <c r="Z32" s="17"/>
      <c r="AA32" s="3"/>
      <c r="AB32" s="3"/>
      <c r="AC32" s="3"/>
      <c r="AD32" s="3"/>
      <c r="AE32" s="3"/>
      <c r="AF32" s="17"/>
      <c r="AG32" s="3"/>
      <c r="AH32" s="17"/>
      <c r="AI32" s="3"/>
      <c r="AJ32" s="17"/>
      <c r="AK32" s="3"/>
      <c r="AL32" s="17"/>
      <c r="AM32" s="3"/>
      <c r="AN32" s="17"/>
      <c r="AO32" s="3"/>
      <c r="AP32" s="17"/>
      <c r="AQ32" s="3"/>
      <c r="AR32" s="17"/>
      <c r="AS32" s="3"/>
      <c r="AT32" s="17"/>
      <c r="AU32" s="3"/>
      <c r="AV32" s="17"/>
      <c r="AW32" s="3"/>
      <c r="AX32" s="17"/>
      <c r="AY32" s="3"/>
      <c r="AZ32" s="17"/>
      <c r="BA32" s="3"/>
      <c r="BB32" s="17"/>
      <c r="BC32" s="3"/>
      <c r="BD32" s="17"/>
      <c r="BE32" s="3"/>
      <c r="BF32" s="17"/>
      <c r="BG32" s="3"/>
      <c r="BH32" s="17"/>
      <c r="BI32" s="3"/>
      <c r="BK32" s="56" t="s">
        <v>17</v>
      </c>
      <c r="BL32" s="30">
        <f t="shared" si="16"/>
        <v>0</v>
      </c>
      <c r="BM32" s="21"/>
      <c r="BN32" s="22"/>
      <c r="BO32" s="23"/>
      <c r="BP32" s="24"/>
      <c r="BQ32" s="25"/>
      <c r="BR32" s="26"/>
      <c r="BS32" s="27"/>
      <c r="BT32" s="28"/>
      <c r="BU32" s="22"/>
      <c r="BV32" s="29"/>
      <c r="BW32" s="22"/>
      <c r="BX32" s="25"/>
    </row>
    <row r="33" spans="1:76" ht="16.5" customHeight="1">
      <c r="A33" s="10" t="s">
        <v>29</v>
      </c>
      <c r="B33" s="19">
        <v>14.19</v>
      </c>
      <c r="C33" s="4">
        <f>IF(AND((B33&gt;0),(B$4&gt;0)),(B33/B$4*100),"")</f>
        <v>29.378881987577643</v>
      </c>
      <c r="D33" s="19">
        <v>13.9</v>
      </c>
      <c r="E33" s="4">
        <f>IF(AND((D33&gt;0),(D$4&gt;0)),(D33/D$4*100),"")</f>
        <v>27.800000000000004</v>
      </c>
      <c r="F33" s="19">
        <v>12.18</v>
      </c>
      <c r="G33" s="4">
        <f>IF(AND((F33&gt;0),(F$4&gt;0)),(F33/F$4*100),"")</f>
        <v>29.180642069956875</v>
      </c>
      <c r="H33" s="19">
        <v>16.73</v>
      </c>
      <c r="I33" s="4">
        <f>IF(AND((H33&gt;0),(H$4&gt;0)),(H33/H$4*100),"")</f>
        <v>31.166169895678092</v>
      </c>
      <c r="J33" s="19">
        <v>16.66</v>
      </c>
      <c r="K33" s="4">
        <f>IF(AND((J33&gt;0),(J$4&gt;0)),(J33/J$4*100),"")</f>
        <v>31.041550214272405</v>
      </c>
      <c r="L33" s="19">
        <v>11.86</v>
      </c>
      <c r="M33" s="4">
        <f>IF(AND((L33&gt;0),(L$4&gt;0)),(L33/L$4*100),"")</f>
        <v>29.657414353588397</v>
      </c>
      <c r="N33" s="19">
        <v>13.38</v>
      </c>
      <c r="O33" s="4">
        <f>IF(AND((N33&gt;0),(N$4&gt;0)),(N33/N$4*100),"")</f>
        <v>29.380764163372863</v>
      </c>
      <c r="P33" s="19">
        <v>13.42</v>
      </c>
      <c r="Q33" s="4">
        <f>IF(AND((P33&gt;0),(P$4&gt;0)),(P33/P$4*100),"")</f>
        <v>30.971613201015462</v>
      </c>
      <c r="R33" s="19">
        <v>11.47</v>
      </c>
      <c r="S33" s="4">
        <f>IF(AND((R33&gt;0),(R$4&gt;0)),(R33/R$4*100),"")</f>
        <v>25.40420819490587</v>
      </c>
      <c r="T33" s="19">
        <v>12.12</v>
      </c>
      <c r="U33" s="4">
        <f>IF(AND((T33&gt;0),(T$4&gt;0)),(T33/T$4*100),"")</f>
        <v>26.590609916630097</v>
      </c>
      <c r="V33" s="19">
        <v>15.02</v>
      </c>
      <c r="W33" s="4">
        <f>IF(AND((V33&gt;0),(V$4&gt;0)),(V33/V$4*100),"")</f>
        <v>28.773946360153253</v>
      </c>
      <c r="X33" s="19">
        <v>12.51</v>
      </c>
      <c r="Y33" s="4">
        <f>IF(AND((X33&gt;0),(X$4&gt;0)),(X33/X$4*100),"")</f>
        <v>25.9597426852044</v>
      </c>
      <c r="Z33" s="19">
        <v>15.21</v>
      </c>
      <c r="AA33" s="4">
        <f>IF(AND((Z33&gt;0),(Z$4&gt;0)),(Z33/Z$4*100),"")</f>
        <v>34.310850439882699</v>
      </c>
      <c r="AB33" s="19">
        <v>17.48</v>
      </c>
      <c r="AC33" s="4">
        <f>IF(AND((AB33&gt;0),(AB$4&gt;0)),(AB33/AB$4*100),"")</f>
        <v>36.070986380520011</v>
      </c>
      <c r="AD33" s="19">
        <v>15.9</v>
      </c>
      <c r="AE33" s="4">
        <f t="shared" ref="AE33" si="283">IF(AND((AD33&gt;0),(AD$4&gt;0)),(AD33/AD$4*100),"")</f>
        <v>26.407573492775288</v>
      </c>
      <c r="AF33" s="19">
        <v>14.4</v>
      </c>
      <c r="AG33" s="4">
        <f t="shared" ref="AG33" si="284">IF(AND((AF33&gt;0),(AF$4&gt;0)),(AF33/AF$4*100),"")</f>
        <v>27.533460803059274</v>
      </c>
      <c r="AH33" s="19">
        <v>14.1</v>
      </c>
      <c r="AI33" s="4">
        <f t="shared" ref="AI33" si="285">IF(AND((AH33&gt;0),(AH$4&gt;0)),(AH33/AH$4*100),"")</f>
        <v>28.716904276985744</v>
      </c>
      <c r="AJ33" s="19">
        <v>11.1</v>
      </c>
      <c r="AK33" s="4">
        <f t="shared" ref="AK33" si="286">IF(AND((AJ33&gt;0),(AJ$4&gt;0)),(AJ33/AJ$4*100),"")</f>
        <v>25.995316159250581</v>
      </c>
      <c r="AL33" s="19">
        <v>13.9</v>
      </c>
      <c r="AM33" s="4">
        <f t="shared" ref="AM33" si="287">IF(AND((AL33&gt;0),(AL$4&gt;0)),(AL33/AL$4*100),"")</f>
        <v>29.263157894736842</v>
      </c>
      <c r="AN33" s="19">
        <v>15.1</v>
      </c>
      <c r="AO33" s="4">
        <f t="shared" ref="AO33" si="288">IF(AND((AN33&gt;0),(AN$4&gt;0)),(AN33/AN$4*100),"")</f>
        <v>29.65435978004713</v>
      </c>
      <c r="AP33" s="19"/>
      <c r="AQ33" s="4" t="str">
        <f t="shared" ref="AQ33" si="289">IF(AND((AP33&gt;0),(AP$4&gt;0)),(AP33/AP$4*100),"")</f>
        <v/>
      </c>
      <c r="AR33" s="19"/>
      <c r="AS33" s="4" t="str">
        <f t="shared" ref="AS33" si="290">IF(AND((AR33&gt;0),(AR$4&gt;0)),(AR33/AR$4*100),"")</f>
        <v/>
      </c>
      <c r="AT33" s="19"/>
      <c r="AU33" s="4" t="str">
        <f t="shared" ref="AU33" si="291">IF(AND((AT33&gt;0),(AT$4&gt;0)),(AT33/AT$4*100),"")</f>
        <v/>
      </c>
      <c r="AV33" s="19"/>
      <c r="AW33" s="4" t="str">
        <f t="shared" ref="AW33" si="292">IF(AND((AV33&gt;0),(AV$4&gt;0)),(AV33/AV$4*100),"")</f>
        <v/>
      </c>
      <c r="AX33" s="19"/>
      <c r="AY33" s="4" t="str">
        <f t="shared" ref="AY33" si="293">IF(AND((AX33&gt;0),(AX$4&gt;0)),(AX33/AX$4*100),"")</f>
        <v/>
      </c>
      <c r="AZ33" s="19"/>
      <c r="BA33" s="4" t="str">
        <f t="shared" ref="BA33" si="294">IF(AND((AZ33&gt;0),(AZ$4&gt;0)),(AZ33/AZ$4*100),"")</f>
        <v/>
      </c>
      <c r="BB33" s="19"/>
      <c r="BC33" s="4" t="str">
        <f t="shared" ref="BC33" si="295">IF(AND((BB33&gt;0),(BB$4&gt;0)),(BB33/BB$4*100),"")</f>
        <v/>
      </c>
      <c r="BD33" s="19"/>
      <c r="BE33" s="4" t="str">
        <f t="shared" ref="BE33" si="296">IF(AND((BD33&gt;0),(BD$4&gt;0)),(BD33/BD$4*100),"")</f>
        <v/>
      </c>
      <c r="BF33" s="19"/>
      <c r="BG33" s="4" t="str">
        <f t="shared" ref="BG33" si="297">IF(AND((BF33&gt;0),(BF$4&gt;0)),(BF33/BF$4*100),"")</f>
        <v/>
      </c>
      <c r="BH33" s="19"/>
      <c r="BI33" s="4" t="str">
        <f t="shared" ref="BI33" si="298">IF(AND((BH33&gt;0),(BH$4&gt;0)),(BH33/BH$4*100),"")</f>
        <v/>
      </c>
      <c r="BK33" s="57" t="s">
        <v>29</v>
      </c>
      <c r="BL33" s="30">
        <f t="shared" si="16"/>
        <v>20</v>
      </c>
      <c r="BM33" s="31">
        <f t="shared" si="17"/>
        <v>11.1</v>
      </c>
      <c r="BN33" s="32" t="str">
        <f t="shared" si="18"/>
        <v>–</v>
      </c>
      <c r="BO33" s="33">
        <f t="shared" si="19"/>
        <v>17.48</v>
      </c>
      <c r="BP33" s="34">
        <f t="shared" si="20"/>
        <v>25.40420819490587</v>
      </c>
      <c r="BQ33" s="35" t="str">
        <f t="shared" si="41"/>
        <v>–</v>
      </c>
      <c r="BR33" s="36">
        <f t="shared" si="21"/>
        <v>36.070986380520011</v>
      </c>
      <c r="BS33" s="37">
        <f t="shared" si="22"/>
        <v>14.031499999999999</v>
      </c>
      <c r="BT33" s="38">
        <f t="shared" si="42"/>
        <v>29.162907613480648</v>
      </c>
      <c r="BU33" s="32">
        <f t="shared" si="23"/>
        <v>1.8259511580485854</v>
      </c>
      <c r="BV33" s="39">
        <f t="shared" si="43"/>
        <v>2.7059418287848307</v>
      </c>
      <c r="BW33" s="32">
        <f t="shared" si="24"/>
        <v>14.19</v>
      </c>
      <c r="BX33" s="35">
        <f t="shared" si="44"/>
        <v>29.378881987577643</v>
      </c>
    </row>
    <row r="34" spans="1:76" ht="16.5" customHeight="1">
      <c r="A34" s="10" t="s">
        <v>30</v>
      </c>
      <c r="B34" s="19"/>
      <c r="C34" s="4" t="str">
        <f>IF(AND((B34&gt;0),(B$4&gt;0)),(B34/B$4*100),"")</f>
        <v/>
      </c>
      <c r="D34" s="19">
        <v>2.4</v>
      </c>
      <c r="E34" s="4">
        <f>IF(AND((D34&gt;0),(D$4&gt;0)),(D34/D$4*100),"")</f>
        <v>4.8</v>
      </c>
      <c r="F34" s="19">
        <v>2.58</v>
      </c>
      <c r="G34" s="4">
        <f>IF(AND((F34&gt;0),(F$4&gt;0)),(F34/F$4*100),"")</f>
        <v>6.1811212266411113</v>
      </c>
      <c r="H34" s="19">
        <v>3.06</v>
      </c>
      <c r="I34" s="4">
        <f>IF(AND((H34&gt;0),(H$4&gt;0)),(H34/H$4*100),"")</f>
        <v>5.7004470938897169</v>
      </c>
      <c r="J34" s="19">
        <v>2.78</v>
      </c>
      <c r="K34" s="4">
        <f>IF(AND((J34&gt;0),(J$4&gt;0)),(J34/J$4*100),"")</f>
        <v>5.1798024967393319</v>
      </c>
      <c r="L34" s="19">
        <v>1.86</v>
      </c>
      <c r="M34" s="4">
        <f>IF(AND((L34&gt;0),(L$4&gt;0)),(L34/L$4*100),"")</f>
        <v>4.6511627906976747</v>
      </c>
      <c r="N34" s="19">
        <v>2.6</v>
      </c>
      <c r="O34" s="4">
        <f>IF(AND((N34&gt;0),(N$4&gt;0)),(N34/N$4*100),"")</f>
        <v>5.7092665788317971</v>
      </c>
      <c r="P34" s="19">
        <v>2.08</v>
      </c>
      <c r="Q34" s="4">
        <f>IF(AND((P34&gt;0),(P$4&gt;0)),(P34/P$4*100),"")</f>
        <v>4.8003692591737837</v>
      </c>
      <c r="R34" s="19">
        <v>2.4300000000000002</v>
      </c>
      <c r="S34" s="4">
        <f>IF(AND((R34&gt;0),(R$4&gt;0)),(R34/R$4*100),"")</f>
        <v>5.382059800664452</v>
      </c>
      <c r="T34" s="19"/>
      <c r="U34" s="4" t="str">
        <f>IF(AND((T34&gt;0),(T$4&gt;0)),(T34/T$4*100),"")</f>
        <v/>
      </c>
      <c r="V34" s="19">
        <v>2.0499999999999998</v>
      </c>
      <c r="W34" s="4">
        <f>IF(AND((V34&gt;0),(V$4&gt;0)),(V34/V$4*100),"")</f>
        <v>3.9272030651340986</v>
      </c>
      <c r="X34" s="19">
        <v>2.64</v>
      </c>
      <c r="Y34" s="4">
        <f>IF(AND((X34&gt;0),(X$4&gt;0)),(X34/X$4*100),"")</f>
        <v>5.4783150031126802</v>
      </c>
      <c r="Z34" s="19">
        <v>2.27</v>
      </c>
      <c r="AA34" s="4">
        <f>IF(AND((Z34&gt;0),(Z$4&gt;0)),(Z34/Z$4*100),"")</f>
        <v>5.1206857658470568</v>
      </c>
      <c r="AB34" s="19"/>
      <c r="AC34" s="4" t="str">
        <f>IF(AND((AB34&gt;0),(AB$4&gt;0)),(AB34/AB$4*100),"")</f>
        <v/>
      </c>
      <c r="AD34" s="19">
        <v>2.17</v>
      </c>
      <c r="AE34" s="4">
        <f t="shared" ref="AE34" si="299">IF(AND((AD34&gt;0),(AD$4&gt;0)),(AD34/AD$4*100),"")</f>
        <v>3.6040524829762499</v>
      </c>
      <c r="AF34" s="19"/>
      <c r="AG34" s="4" t="str">
        <f t="shared" ref="AG34" si="300">IF(AND((AF34&gt;0),(AF$4&gt;0)),(AF34/AF$4*100),"")</f>
        <v/>
      </c>
      <c r="AH34" s="19">
        <v>2.2000000000000002</v>
      </c>
      <c r="AI34" s="4">
        <f t="shared" ref="AI34" si="301">IF(AND((AH34&gt;0),(AH$4&gt;0)),(AH34/AH$4*100),"")</f>
        <v>4.4806517311608962</v>
      </c>
      <c r="AJ34" s="19">
        <v>1.8</v>
      </c>
      <c r="AK34" s="4">
        <f t="shared" ref="AK34" si="302">IF(AND((AJ34&gt;0),(AJ$4&gt;0)),(AJ34/AJ$4*100),"")</f>
        <v>4.2154566744730682</v>
      </c>
      <c r="AL34" s="19"/>
      <c r="AM34" s="4" t="str">
        <f t="shared" ref="AM34" si="303">IF(AND((AL34&gt;0),(AL$4&gt;0)),(AL34/AL$4*100),"")</f>
        <v/>
      </c>
      <c r="AN34" s="19">
        <v>2.2000000000000002</v>
      </c>
      <c r="AO34" s="4">
        <f t="shared" ref="AO34" si="304">IF(AND((AN34&gt;0),(AN$4&gt;0)),(AN34/AN$4*100),"")</f>
        <v>4.3205027494108403</v>
      </c>
      <c r="AP34" s="19"/>
      <c r="AQ34" s="4" t="str">
        <f t="shared" ref="AQ34" si="305">IF(AND((AP34&gt;0),(AP$4&gt;0)),(AP34/AP$4*100),"")</f>
        <v/>
      </c>
      <c r="AR34" s="19"/>
      <c r="AS34" s="4" t="str">
        <f t="shared" ref="AS34" si="306">IF(AND((AR34&gt;0),(AR$4&gt;0)),(AR34/AR$4*100),"")</f>
        <v/>
      </c>
      <c r="AT34" s="19"/>
      <c r="AU34" s="4" t="str">
        <f t="shared" ref="AU34" si="307">IF(AND((AT34&gt;0),(AT$4&gt;0)),(AT34/AT$4*100),"")</f>
        <v/>
      </c>
      <c r="AV34" s="19"/>
      <c r="AW34" s="4" t="str">
        <f t="shared" ref="AW34" si="308">IF(AND((AV34&gt;0),(AV$4&gt;0)),(AV34/AV$4*100),"")</f>
        <v/>
      </c>
      <c r="AX34" s="19"/>
      <c r="AY34" s="4" t="str">
        <f t="shared" ref="AY34" si="309">IF(AND((AX34&gt;0),(AX$4&gt;0)),(AX34/AX$4*100),"")</f>
        <v/>
      </c>
      <c r="AZ34" s="19"/>
      <c r="BA34" s="4" t="str">
        <f t="shared" ref="BA34" si="310">IF(AND((AZ34&gt;0),(AZ$4&gt;0)),(AZ34/AZ$4*100),"")</f>
        <v/>
      </c>
      <c r="BB34" s="19"/>
      <c r="BC34" s="4" t="str">
        <f t="shared" ref="BC34" si="311">IF(AND((BB34&gt;0),(BB$4&gt;0)),(BB34/BB$4*100),"")</f>
        <v/>
      </c>
      <c r="BD34" s="19"/>
      <c r="BE34" s="4" t="str">
        <f t="shared" ref="BE34" si="312">IF(AND((BD34&gt;0),(BD$4&gt;0)),(BD34/BD$4*100),"")</f>
        <v/>
      </c>
      <c r="BF34" s="19"/>
      <c r="BG34" s="4" t="str">
        <f t="shared" ref="BG34" si="313">IF(AND((BF34&gt;0),(BF$4&gt;0)),(BF34/BF$4*100),"")</f>
        <v/>
      </c>
      <c r="BH34" s="19"/>
      <c r="BI34" s="4" t="str">
        <f t="shared" ref="BI34" si="314">IF(AND((BH34&gt;0),(BH$4&gt;0)),(BH34/BH$4*100),"")</f>
        <v/>
      </c>
      <c r="BK34" s="57" t="s">
        <v>30</v>
      </c>
      <c r="BL34" s="30">
        <f t="shared" si="16"/>
        <v>15</v>
      </c>
      <c r="BM34" s="31">
        <f t="shared" si="17"/>
        <v>1.8</v>
      </c>
      <c r="BN34" s="32" t="str">
        <f t="shared" si="18"/>
        <v>–</v>
      </c>
      <c r="BO34" s="33">
        <f t="shared" si="19"/>
        <v>3.06</v>
      </c>
      <c r="BP34" s="34">
        <f t="shared" si="20"/>
        <v>3.6040524829762499</v>
      </c>
      <c r="BQ34" s="35" t="str">
        <f t="shared" si="41"/>
        <v>–</v>
      </c>
      <c r="BR34" s="36">
        <f t="shared" si="21"/>
        <v>6.1811212266411113</v>
      </c>
      <c r="BS34" s="37">
        <f t="shared" si="22"/>
        <v>2.3413333333333335</v>
      </c>
      <c r="BT34" s="38">
        <f t="shared" si="42"/>
        <v>4.9034064479168507</v>
      </c>
      <c r="BU34" s="32">
        <f t="shared" si="23"/>
        <v>0.34698428673081655</v>
      </c>
      <c r="BV34" s="39">
        <f t="shared" si="43"/>
        <v>0.72301337206555483</v>
      </c>
      <c r="BW34" s="32" t="str">
        <f t="shared" si="24"/>
        <v>?</v>
      </c>
      <c r="BX34" s="35" t="str">
        <f t="shared" si="44"/>
        <v>?</v>
      </c>
    </row>
    <row r="35" spans="1:76" ht="16.5" customHeight="1">
      <c r="A35" s="10" t="s">
        <v>100</v>
      </c>
      <c r="B35" s="68" t="str">
        <f>IF(AND((B34&gt;0),(B33&gt;0)),(B34/B33),"")</f>
        <v/>
      </c>
      <c r="C35" s="4" t="s">
        <v>3</v>
      </c>
      <c r="D35" s="68">
        <f>IF(AND((D34&gt;0),(D33&gt;0)),(D34/D33),"")</f>
        <v>0.1726618705035971</v>
      </c>
      <c r="E35" s="4" t="s">
        <v>3</v>
      </c>
      <c r="F35" s="68">
        <f>IF(AND((F34&gt;0),(F33&gt;0)),(F34/F33),"")</f>
        <v>0.21182266009852219</v>
      </c>
      <c r="G35" s="4" t="s">
        <v>3</v>
      </c>
      <c r="H35" s="68">
        <f>IF(AND((H34&gt;0),(H33&gt;0)),(H34/H33),"")</f>
        <v>0.18290496114763896</v>
      </c>
      <c r="I35" s="4" t="s">
        <v>3</v>
      </c>
      <c r="J35" s="68">
        <f>IF(AND((J34&gt;0),(J33&gt;0)),(J34/J33),"")</f>
        <v>0.16686674669867946</v>
      </c>
      <c r="K35" s="4" t="s">
        <v>3</v>
      </c>
      <c r="L35" s="68">
        <f>IF(AND((L34&gt;0),(L33&gt;0)),(L34/L33),"")</f>
        <v>0.15682967959527827</v>
      </c>
      <c r="M35" s="4" t="s">
        <v>3</v>
      </c>
      <c r="N35" s="68">
        <f>IF(AND((N34&gt;0),(N33&gt;0)),(N34/N33),"")</f>
        <v>0.19431988041853512</v>
      </c>
      <c r="O35" s="4" t="s">
        <v>3</v>
      </c>
      <c r="P35" s="68">
        <f>IF(AND((P34&gt;0),(P33&gt;0)),(P34/P33),"")</f>
        <v>0.15499254843517138</v>
      </c>
      <c r="Q35" s="4" t="s">
        <v>3</v>
      </c>
      <c r="R35" s="68">
        <f>IF(AND((R34&gt;0),(R33&gt;0)),(R34/R33),"")</f>
        <v>0.21185701830863121</v>
      </c>
      <c r="S35" s="4" t="s">
        <v>3</v>
      </c>
      <c r="T35" s="68" t="str">
        <f>IF(AND((T34&gt;0),(T33&gt;0)),(T34/T33),"")</f>
        <v/>
      </c>
      <c r="U35" s="4" t="s">
        <v>3</v>
      </c>
      <c r="V35" s="68">
        <f>IF(AND((V34&gt;0),(V33&gt;0)),(V34/V33),"")</f>
        <v>0.13648468708388814</v>
      </c>
      <c r="W35" s="4" t="s">
        <v>3</v>
      </c>
      <c r="X35" s="68">
        <f>IF(AND((X34&gt;0),(X33&gt;0)),(X34/X33),"")</f>
        <v>0.21103117505995206</v>
      </c>
      <c r="Y35" s="4" t="s">
        <v>3</v>
      </c>
      <c r="Z35" s="68">
        <f>IF(AND((Z34&gt;0),(Z33&gt;0)),(Z34/Z33),"")</f>
        <v>0.14924391847468771</v>
      </c>
      <c r="AA35" s="4" t="s">
        <v>3</v>
      </c>
      <c r="AB35" s="68" t="str">
        <f t="shared" ref="AB35" si="315">IF(AND((AB34&gt;0),(AB33&gt;0)),(AB34/AB33),"")</f>
        <v/>
      </c>
      <c r="AC35" s="4" t="s">
        <v>3</v>
      </c>
      <c r="AD35" s="68">
        <f t="shared" ref="AD35:AF35" si="316">IF(AND((AD34&gt;0),(AD33&gt;0)),(AD34/AD33),"")</f>
        <v>0.13647798742138365</v>
      </c>
      <c r="AE35" s="4" t="s">
        <v>3</v>
      </c>
      <c r="AF35" s="68" t="str">
        <f t="shared" si="316"/>
        <v/>
      </c>
      <c r="AG35" s="4" t="s">
        <v>3</v>
      </c>
      <c r="AH35" s="68">
        <f t="shared" ref="AH35" si="317">IF(AND((AH34&gt;0),(AH33&gt;0)),(AH34/AH33),"")</f>
        <v>0.15602836879432624</v>
      </c>
      <c r="AI35" s="4" t="s">
        <v>3</v>
      </c>
      <c r="AJ35" s="68">
        <f t="shared" ref="AJ35" si="318">IF(AND((AJ34&gt;0),(AJ33&gt;0)),(AJ34/AJ33),"")</f>
        <v>0.16216216216216217</v>
      </c>
      <c r="AK35" s="4" t="s">
        <v>3</v>
      </c>
      <c r="AL35" s="68" t="str">
        <f t="shared" ref="AL35" si="319">IF(AND((AL34&gt;0),(AL33&gt;0)),(AL34/AL33),"")</f>
        <v/>
      </c>
      <c r="AM35" s="4" t="s">
        <v>3</v>
      </c>
      <c r="AN35" s="68">
        <f t="shared" ref="AN35" si="320">IF(AND((AN34&gt;0),(AN33&gt;0)),(AN34/AN33),"")</f>
        <v>0.14569536423841062</v>
      </c>
      <c r="AO35" s="4" t="s">
        <v>3</v>
      </c>
      <c r="AP35" s="68" t="str">
        <f t="shared" ref="AP35" si="321">IF(AND((AP34&gt;0),(AP33&gt;0)),(AP34/AP33),"")</f>
        <v/>
      </c>
      <c r="AQ35" s="4" t="s">
        <v>3</v>
      </c>
      <c r="AR35" s="68" t="str">
        <f t="shared" ref="AR35" si="322">IF(AND((AR34&gt;0),(AR33&gt;0)),(AR34/AR33),"")</f>
        <v/>
      </c>
      <c r="AS35" s="4" t="s">
        <v>3</v>
      </c>
      <c r="AT35" s="68" t="str">
        <f t="shared" ref="AT35" si="323">IF(AND((AT34&gt;0),(AT33&gt;0)),(AT34/AT33),"")</f>
        <v/>
      </c>
      <c r="AU35" s="4" t="s">
        <v>3</v>
      </c>
      <c r="AV35" s="68" t="str">
        <f t="shared" ref="AV35" si="324">IF(AND((AV34&gt;0),(AV33&gt;0)),(AV34/AV33),"")</f>
        <v/>
      </c>
      <c r="AW35" s="4" t="s">
        <v>3</v>
      </c>
      <c r="AX35" s="68" t="str">
        <f t="shared" ref="AX35" si="325">IF(AND((AX34&gt;0),(AX33&gt;0)),(AX34/AX33),"")</f>
        <v/>
      </c>
      <c r="AY35" s="4" t="s">
        <v>3</v>
      </c>
      <c r="AZ35" s="68" t="str">
        <f t="shared" ref="AZ35" si="326">IF(AND((AZ34&gt;0),(AZ33&gt;0)),(AZ34/AZ33),"")</f>
        <v/>
      </c>
      <c r="BA35" s="4" t="s">
        <v>3</v>
      </c>
      <c r="BB35" s="68" t="str">
        <f t="shared" ref="BB35" si="327">IF(AND((BB34&gt;0),(BB33&gt;0)),(BB34/BB33),"")</f>
        <v/>
      </c>
      <c r="BC35" s="4" t="s">
        <v>3</v>
      </c>
      <c r="BD35" s="68" t="str">
        <f t="shared" ref="BD35" si="328">IF(AND((BD34&gt;0),(BD33&gt;0)),(BD34/BD33),"")</f>
        <v/>
      </c>
      <c r="BE35" s="4" t="s">
        <v>3</v>
      </c>
      <c r="BF35" s="68" t="str">
        <f t="shared" ref="BF35" si="329">IF(AND((BF34&gt;0),(BF33&gt;0)),(BF34/BF33),"")</f>
        <v/>
      </c>
      <c r="BG35" s="4" t="s">
        <v>3</v>
      </c>
      <c r="BH35" s="68" t="str">
        <f t="shared" ref="BH35" si="330">IF(AND((BH34&gt;0),(BH33&gt;0)),(BH34/BH33),"")</f>
        <v/>
      </c>
      <c r="BI35" s="4" t="s">
        <v>3</v>
      </c>
      <c r="BK35" s="57" t="s">
        <v>31</v>
      </c>
      <c r="BL35" s="30">
        <f t="shared" si="16"/>
        <v>15</v>
      </c>
      <c r="BM35" s="40">
        <f t="shared" si="17"/>
        <v>0.13647798742138365</v>
      </c>
      <c r="BN35" s="22" t="str">
        <f t="shared" si="18"/>
        <v>–</v>
      </c>
      <c r="BO35" s="41">
        <f t="shared" si="19"/>
        <v>0.21185701830863121</v>
      </c>
      <c r="BP35" s="24" t="str">
        <f t="shared" si="20"/>
        <v/>
      </c>
      <c r="BQ35" s="6" t="s">
        <v>3</v>
      </c>
      <c r="BR35" s="26" t="str">
        <f t="shared" si="21"/>
        <v/>
      </c>
      <c r="BS35" s="42">
        <f t="shared" si="22"/>
        <v>0.1699586018960576</v>
      </c>
      <c r="BT35" s="28" t="s">
        <v>3</v>
      </c>
      <c r="BU35" s="43">
        <f t="shared" si="23"/>
        <v>2.6569887393319148E-2</v>
      </c>
      <c r="BV35" s="29" t="s">
        <v>3</v>
      </c>
      <c r="BW35" s="22" t="str">
        <f t="shared" si="24"/>
        <v>?</v>
      </c>
      <c r="BX35" s="25" t="s">
        <v>3</v>
      </c>
    </row>
    <row r="36" spans="1:76" ht="16.5" customHeight="1">
      <c r="A36" s="15" t="s">
        <v>99</v>
      </c>
      <c r="B36" s="17"/>
      <c r="C36" s="3"/>
      <c r="D36" s="17"/>
      <c r="E36" s="3"/>
      <c r="F36" s="17"/>
      <c r="G36" s="3"/>
      <c r="H36" s="17"/>
      <c r="I36" s="3"/>
      <c r="J36" s="17"/>
      <c r="K36" s="3"/>
      <c r="L36" s="17"/>
      <c r="M36" s="3"/>
      <c r="N36" s="17"/>
      <c r="O36" s="3"/>
      <c r="P36" s="17"/>
      <c r="Q36" s="3"/>
      <c r="R36" s="17"/>
      <c r="S36" s="3"/>
      <c r="T36" s="17"/>
      <c r="U36" s="3"/>
      <c r="V36" s="17"/>
      <c r="W36" s="3"/>
      <c r="X36" s="17"/>
      <c r="Y36" s="3"/>
      <c r="Z36" s="17"/>
      <c r="AA36" s="3"/>
      <c r="AB36" s="3"/>
      <c r="AC36" s="3"/>
      <c r="AD36" s="17"/>
      <c r="AE36" s="3"/>
      <c r="AF36" s="17"/>
      <c r="AG36" s="3"/>
      <c r="AH36" s="17"/>
      <c r="AI36" s="3"/>
      <c r="AJ36" s="17"/>
      <c r="AK36" s="3"/>
      <c r="AL36" s="17"/>
      <c r="AM36" s="3"/>
      <c r="AN36" s="17"/>
      <c r="AO36" s="3"/>
      <c r="AP36" s="17"/>
      <c r="AQ36" s="3"/>
      <c r="AR36" s="17"/>
      <c r="AS36" s="3"/>
      <c r="AT36" s="17"/>
      <c r="AU36" s="3"/>
      <c r="AV36" s="17"/>
      <c r="AW36" s="3"/>
      <c r="AX36" s="17"/>
      <c r="AY36" s="3"/>
      <c r="AZ36" s="17"/>
      <c r="BA36" s="3"/>
      <c r="BB36" s="17"/>
      <c r="BC36" s="3"/>
      <c r="BD36" s="17"/>
      <c r="BE36" s="3"/>
      <c r="BF36" s="17"/>
      <c r="BG36" s="3"/>
      <c r="BH36" s="17"/>
      <c r="BI36" s="3"/>
      <c r="BK36" s="56" t="s">
        <v>18</v>
      </c>
      <c r="BL36" s="30">
        <f t="shared" si="16"/>
        <v>0</v>
      </c>
      <c r="BM36" s="21"/>
      <c r="BN36" s="22"/>
      <c r="BO36" s="23"/>
      <c r="BP36" s="24"/>
      <c r="BQ36" s="25"/>
      <c r="BR36" s="26"/>
      <c r="BS36" s="27"/>
      <c r="BT36" s="28"/>
      <c r="BU36" s="22"/>
      <c r="BV36" s="29"/>
      <c r="BW36" s="22"/>
      <c r="BX36" s="25"/>
    </row>
    <row r="37" spans="1:76" ht="16.5" customHeight="1">
      <c r="A37" s="10" t="s">
        <v>29</v>
      </c>
      <c r="B37" s="19">
        <v>16.43</v>
      </c>
      <c r="C37" s="4">
        <f>IF(AND((B37&gt;0),(B$4&gt;0)),(B37/B$4*100),"")</f>
        <v>34.016563146997932</v>
      </c>
      <c r="D37" s="19">
        <v>15.5</v>
      </c>
      <c r="E37" s="4">
        <f>IF(AND((D37&gt;0),(D$4&gt;0)),(D37/D$4*100),"")</f>
        <v>31</v>
      </c>
      <c r="F37" s="19">
        <v>14.57</v>
      </c>
      <c r="G37" s="4">
        <f>IF(AND((F37&gt;0),(F$4&gt;0)),(F37/F$4*100),"")</f>
        <v>34.906564446574031</v>
      </c>
      <c r="H37" s="19">
        <v>18.23</v>
      </c>
      <c r="I37" s="4">
        <f>IF(AND((H37&gt;0),(H$4&gt;0)),(H37/H$4*100),"")</f>
        <v>33.960506706408346</v>
      </c>
      <c r="J37" s="19">
        <v>19.260000000000002</v>
      </c>
      <c r="K37" s="4">
        <f>IF(AND((J37&gt;0),(J$4&gt;0)),(J37/J$4*100),"")</f>
        <v>35.885969815539411</v>
      </c>
      <c r="L37" s="19">
        <v>15.35</v>
      </c>
      <c r="M37" s="4">
        <f>IF(AND((L37&gt;0),(L$4&gt;0)),(L37/L$4*100),"")</f>
        <v>38.384596149037257</v>
      </c>
      <c r="N37" s="19">
        <v>15.69</v>
      </c>
      <c r="O37" s="4">
        <f>IF(AND((N37&gt;0),(N$4&gt;0)),(N37/N$4*100),"")</f>
        <v>34.453227931488797</v>
      </c>
      <c r="P37" s="19">
        <v>15.57</v>
      </c>
      <c r="Q37" s="4">
        <f>IF(AND((P37&gt;0),(P$4&gt;0)),(P37/P$4*100),"")</f>
        <v>35.933533348719131</v>
      </c>
      <c r="R37" s="19">
        <v>14.1</v>
      </c>
      <c r="S37" s="4">
        <f>IF(AND((R37&gt;0),(R$4&gt;0)),(R37/R$4*100),"")</f>
        <v>31.229235880398669</v>
      </c>
      <c r="T37" s="19">
        <v>15.09</v>
      </c>
      <c r="U37" s="4">
        <f>IF(AND((T37&gt;0),(T$4&gt;0)),(T37/T$4*100),"")</f>
        <v>33.106625713032031</v>
      </c>
      <c r="V37" s="19">
        <v>17.600000000000001</v>
      </c>
      <c r="W37" s="4">
        <f>IF(AND((V37&gt;0),(V$4&gt;0)),(V37/V$4*100),"")</f>
        <v>33.716475095785441</v>
      </c>
      <c r="X37" s="19">
        <v>15.1</v>
      </c>
      <c r="Y37" s="4">
        <f>IF(AND((X37&gt;0),(X$4&gt;0)),(X37/X$4*100),"")</f>
        <v>31.334301722349032</v>
      </c>
      <c r="Z37" s="19">
        <v>16.350000000000001</v>
      </c>
      <c r="AA37" s="4">
        <f>IF(AND((Z37&gt;0),(Z$4&gt;0)),(Z37/Z$4*100),"")</f>
        <v>36.882472366343336</v>
      </c>
      <c r="AB37" s="19">
        <v>17.21</v>
      </c>
      <c r="AC37" s="4">
        <f>IF(AND((AB37&gt;0),(AB$4&gt;0)),(AB37/AB$4*100),"")</f>
        <v>35.513825835740818</v>
      </c>
      <c r="AD37" s="19">
        <v>19.329999999999998</v>
      </c>
      <c r="AE37" s="4">
        <f t="shared" ref="AE37" si="331">IF(AND((AD37&gt;0),(AD$4&gt;0)),(AD37/AD$4*100),"")</f>
        <v>32.104301611028063</v>
      </c>
      <c r="AF37" s="19">
        <v>16.100000000000001</v>
      </c>
      <c r="AG37" s="4">
        <f t="shared" ref="AG37" si="332">IF(AND((AF37&gt;0),(AF$4&gt;0)),(AF37/AF$4*100),"")</f>
        <v>30.783938814531552</v>
      </c>
      <c r="AH37" s="19">
        <v>17.100000000000001</v>
      </c>
      <c r="AI37" s="4">
        <f t="shared" ref="AI37" si="333">IF(AND((AH37&gt;0),(AH$4&gt;0)),(AH37/AH$4*100),"")</f>
        <v>34.826883910386968</v>
      </c>
      <c r="AJ37" s="19">
        <v>13.3</v>
      </c>
      <c r="AK37" s="4">
        <f t="shared" ref="AK37" si="334">IF(AND((AJ37&gt;0),(AJ$4&gt;0)),(AJ37/AJ$4*100),"")</f>
        <v>31.147540983606557</v>
      </c>
      <c r="AL37" s="19">
        <v>16.7</v>
      </c>
      <c r="AM37" s="4">
        <f t="shared" ref="AM37" si="335">IF(AND((AL37&gt;0),(AL$4&gt;0)),(AL37/AL$4*100),"")</f>
        <v>35.157894736842103</v>
      </c>
      <c r="AN37" s="19">
        <v>18.600000000000001</v>
      </c>
      <c r="AO37" s="4">
        <f t="shared" ref="AO37" si="336">IF(AND((AN37&gt;0),(AN$4&gt;0)),(AN37/AN$4*100),"")</f>
        <v>36.527886881382557</v>
      </c>
      <c r="AP37" s="19"/>
      <c r="AQ37" s="4" t="str">
        <f t="shared" ref="AQ37" si="337">IF(AND((AP37&gt;0),(AP$4&gt;0)),(AP37/AP$4*100),"")</f>
        <v/>
      </c>
      <c r="AR37" s="19"/>
      <c r="AS37" s="4" t="str">
        <f t="shared" ref="AS37" si="338">IF(AND((AR37&gt;0),(AR$4&gt;0)),(AR37/AR$4*100),"")</f>
        <v/>
      </c>
      <c r="AT37" s="19"/>
      <c r="AU37" s="4" t="str">
        <f t="shared" ref="AU37" si="339">IF(AND((AT37&gt;0),(AT$4&gt;0)),(AT37/AT$4*100),"")</f>
        <v/>
      </c>
      <c r="AV37" s="19"/>
      <c r="AW37" s="4" t="str">
        <f t="shared" ref="AW37" si="340">IF(AND((AV37&gt;0),(AV$4&gt;0)),(AV37/AV$4*100),"")</f>
        <v/>
      </c>
      <c r="AX37" s="19"/>
      <c r="AY37" s="4" t="str">
        <f t="shared" ref="AY37" si="341">IF(AND((AX37&gt;0),(AX$4&gt;0)),(AX37/AX$4*100),"")</f>
        <v/>
      </c>
      <c r="AZ37" s="19"/>
      <c r="BA37" s="4" t="str">
        <f t="shared" ref="BA37" si="342">IF(AND((AZ37&gt;0),(AZ$4&gt;0)),(AZ37/AZ$4*100),"")</f>
        <v/>
      </c>
      <c r="BB37" s="19"/>
      <c r="BC37" s="4" t="str">
        <f t="shared" ref="BC37" si="343">IF(AND((BB37&gt;0),(BB$4&gt;0)),(BB37/BB$4*100),"")</f>
        <v/>
      </c>
      <c r="BD37" s="19"/>
      <c r="BE37" s="4" t="str">
        <f t="shared" ref="BE37" si="344">IF(AND((BD37&gt;0),(BD$4&gt;0)),(BD37/BD$4*100),"")</f>
        <v/>
      </c>
      <c r="BF37" s="19"/>
      <c r="BG37" s="4" t="str">
        <f t="shared" ref="BG37" si="345">IF(AND((BF37&gt;0),(BF$4&gt;0)),(BF37/BF$4*100),"")</f>
        <v/>
      </c>
      <c r="BH37" s="19"/>
      <c r="BI37" s="4" t="str">
        <f t="shared" ref="BI37" si="346">IF(AND((BH37&gt;0),(BH$4&gt;0)),(BH37/BH$4*100),"")</f>
        <v/>
      </c>
      <c r="BK37" s="57" t="s">
        <v>29</v>
      </c>
      <c r="BL37" s="30">
        <f t="shared" si="16"/>
        <v>20</v>
      </c>
      <c r="BM37" s="31">
        <f t="shared" si="17"/>
        <v>13.3</v>
      </c>
      <c r="BN37" s="32" t="str">
        <f t="shared" si="18"/>
        <v>–</v>
      </c>
      <c r="BO37" s="33">
        <f t="shared" si="19"/>
        <v>19.329999999999998</v>
      </c>
      <c r="BP37" s="34">
        <f t="shared" si="20"/>
        <v>30.783938814531552</v>
      </c>
      <c r="BQ37" s="35" t="str">
        <f t="shared" si="41"/>
        <v>–</v>
      </c>
      <c r="BR37" s="36">
        <f t="shared" si="21"/>
        <v>38.384596149037257</v>
      </c>
      <c r="BS37" s="37">
        <f t="shared" si="22"/>
        <v>16.359000000000002</v>
      </c>
      <c r="BT37" s="38">
        <f t="shared" si="42"/>
        <v>34.043617254809597</v>
      </c>
      <c r="BU37" s="32">
        <f t="shared" si="23"/>
        <v>1.6614796829459295</v>
      </c>
      <c r="BV37" s="39">
        <f t="shared" si="43"/>
        <v>2.2155074331867963</v>
      </c>
      <c r="BW37" s="32">
        <f t="shared" si="24"/>
        <v>16.43</v>
      </c>
      <c r="BX37" s="35">
        <f t="shared" si="44"/>
        <v>34.016563146997932</v>
      </c>
    </row>
    <row r="38" spans="1:76" ht="16.5" customHeight="1">
      <c r="A38" s="10" t="s">
        <v>30</v>
      </c>
      <c r="B38" s="19"/>
      <c r="C38" s="4" t="str">
        <f>IF(AND((B38&gt;0),(B$4&gt;0)),(B38/B$4*100),"")</f>
        <v/>
      </c>
      <c r="D38" s="19">
        <v>2.4</v>
      </c>
      <c r="E38" s="4">
        <f>IF(AND((D38&gt;0),(D$4&gt;0)),(D38/D$4*100),"")</f>
        <v>4.8</v>
      </c>
      <c r="F38" s="19">
        <v>2.27</v>
      </c>
      <c r="G38" s="4">
        <f>IF(AND((F38&gt;0),(F$4&gt;0)),(F38/F$4*100),"")</f>
        <v>5.4384283660757067</v>
      </c>
      <c r="H38" s="19">
        <v>4.21</v>
      </c>
      <c r="I38" s="4">
        <f>IF(AND((H38&gt;0),(H$4&gt;0)),(H38/H$4*100),"")</f>
        <v>7.8427719821162452</v>
      </c>
      <c r="J38" s="19"/>
      <c r="K38" s="4" t="str">
        <f>IF(AND((J38&gt;0),(J$4&gt;0)),(J38/J$4*100),"")</f>
        <v/>
      </c>
      <c r="L38" s="19"/>
      <c r="M38" s="4" t="str">
        <f>IF(AND((L38&gt;0),(L$4&gt;0)),(L38/L$4*100),"")</f>
        <v/>
      </c>
      <c r="N38" s="19">
        <v>2.4700000000000002</v>
      </c>
      <c r="O38" s="4">
        <f>IF(AND((N38&gt;0),(N$4&gt;0)),(N38/N$4*100),"")</f>
        <v>5.4238032498902067</v>
      </c>
      <c r="P38" s="19"/>
      <c r="Q38" s="4" t="str">
        <f>IF(AND((P38&gt;0),(P$4&gt;0)),(P38/P$4*100),"")</f>
        <v/>
      </c>
      <c r="R38" s="19">
        <v>3.39</v>
      </c>
      <c r="S38" s="4">
        <f>IF(AND((R38&gt;0),(R$4&gt;0)),(R38/R$4*100),"")</f>
        <v>7.5083056478405323</v>
      </c>
      <c r="T38" s="19">
        <v>2.72</v>
      </c>
      <c r="U38" s="4">
        <f>IF(AND((T38&gt;0),(T$4&gt;0)),(T38/T$4*100),"")</f>
        <v>5.9675296182536206</v>
      </c>
      <c r="V38" s="19">
        <v>2.61</v>
      </c>
      <c r="W38" s="4">
        <f>IF(AND((V38&gt;0),(V$4&gt;0)),(V38/V$4*100),"")</f>
        <v>5</v>
      </c>
      <c r="X38" s="19"/>
      <c r="Y38" s="4" t="str">
        <f>IF(AND((X38&gt;0),(X$4&gt;0)),(X38/X$4*100),"")</f>
        <v/>
      </c>
      <c r="Z38" s="19">
        <v>2.41</v>
      </c>
      <c r="AA38" s="4">
        <f>IF(AND((Z38&gt;0),(Z$4&gt;0)),(Z38/Z$4*100),"")</f>
        <v>5.4364989848860823</v>
      </c>
      <c r="AB38" s="19"/>
      <c r="AC38" s="4" t="str">
        <f>IF(AND((AB38&gt;0),(AB$4&gt;0)),(AB38/AB$4*100),"")</f>
        <v/>
      </c>
      <c r="AD38" s="19">
        <v>2.93</v>
      </c>
      <c r="AE38" s="4">
        <f t="shared" ref="AE38" si="347">IF(AND((AD38&gt;0),(AD$4&gt;0)),(AD38/AD$4*100),"")</f>
        <v>4.8663012788573328</v>
      </c>
      <c r="AF38" s="19">
        <v>2.6</v>
      </c>
      <c r="AG38" s="4">
        <f t="shared" ref="AG38" si="348">IF(AND((AF38&gt;0),(AF$4&gt;0)),(AF38/AF$4*100),"")</f>
        <v>4.9713193116634802</v>
      </c>
      <c r="AH38" s="19"/>
      <c r="AI38" s="4" t="str">
        <f t="shared" ref="AI38" si="349">IF(AND((AH38&gt;0),(AH$4&gt;0)),(AH38/AH$4*100),"")</f>
        <v/>
      </c>
      <c r="AJ38" s="19">
        <v>2.1</v>
      </c>
      <c r="AK38" s="4">
        <f t="shared" ref="AK38" si="350">IF(AND((AJ38&gt;0),(AJ$4&gt;0)),(AJ38/AJ$4*100),"")</f>
        <v>4.918032786885246</v>
      </c>
      <c r="AL38" s="19">
        <v>2.5</v>
      </c>
      <c r="AM38" s="4">
        <f t="shared" ref="AM38" si="351">IF(AND((AL38&gt;0),(AL$4&gt;0)),(AL38/AL$4*100),"")</f>
        <v>5.2631578947368416</v>
      </c>
      <c r="AN38" s="19">
        <v>3</v>
      </c>
      <c r="AO38" s="4">
        <f t="shared" ref="AO38" si="352">IF(AND((AN38&gt;0),(AN$4&gt;0)),(AN38/AN$4*100),"")</f>
        <v>5.8915946582875103</v>
      </c>
      <c r="AP38" s="19"/>
      <c r="AQ38" s="4" t="str">
        <f t="shared" ref="AQ38" si="353">IF(AND((AP38&gt;0),(AP$4&gt;0)),(AP38/AP$4*100),"")</f>
        <v/>
      </c>
      <c r="AR38" s="19"/>
      <c r="AS38" s="4" t="str">
        <f t="shared" ref="AS38" si="354">IF(AND((AR38&gt;0),(AR$4&gt;0)),(AR38/AR$4*100),"")</f>
        <v/>
      </c>
      <c r="AT38" s="19"/>
      <c r="AU38" s="4" t="str">
        <f t="shared" ref="AU38" si="355">IF(AND((AT38&gt;0),(AT$4&gt;0)),(AT38/AT$4*100),"")</f>
        <v/>
      </c>
      <c r="AV38" s="19"/>
      <c r="AW38" s="4" t="str">
        <f t="shared" ref="AW38" si="356">IF(AND((AV38&gt;0),(AV$4&gt;0)),(AV38/AV$4*100),"")</f>
        <v/>
      </c>
      <c r="AX38" s="19"/>
      <c r="AY38" s="4" t="str">
        <f t="shared" ref="AY38" si="357">IF(AND((AX38&gt;0),(AX$4&gt;0)),(AX38/AX$4*100),"")</f>
        <v/>
      </c>
      <c r="AZ38" s="19"/>
      <c r="BA38" s="4" t="str">
        <f t="shared" ref="BA38" si="358">IF(AND((AZ38&gt;0),(AZ$4&gt;0)),(AZ38/AZ$4*100),"")</f>
        <v/>
      </c>
      <c r="BB38" s="19"/>
      <c r="BC38" s="4" t="str">
        <f t="shared" ref="BC38" si="359">IF(AND((BB38&gt;0),(BB$4&gt;0)),(BB38/BB$4*100),"")</f>
        <v/>
      </c>
      <c r="BD38" s="19"/>
      <c r="BE38" s="4" t="str">
        <f t="shared" ref="BE38" si="360">IF(AND((BD38&gt;0),(BD$4&gt;0)),(BD38/BD$4*100),"")</f>
        <v/>
      </c>
      <c r="BF38" s="19"/>
      <c r="BG38" s="4" t="str">
        <f t="shared" ref="BG38" si="361">IF(AND((BF38&gt;0),(BF$4&gt;0)),(BF38/BF$4*100),"")</f>
        <v/>
      </c>
      <c r="BH38" s="19"/>
      <c r="BI38" s="4" t="str">
        <f t="shared" ref="BI38" si="362">IF(AND((BH38&gt;0),(BH$4&gt;0)),(BH38/BH$4*100),"")</f>
        <v/>
      </c>
      <c r="BK38" s="57" t="s">
        <v>30</v>
      </c>
      <c r="BL38" s="30">
        <f t="shared" si="16"/>
        <v>13</v>
      </c>
      <c r="BM38" s="31">
        <f t="shared" si="17"/>
        <v>2.1</v>
      </c>
      <c r="BN38" s="32" t="str">
        <f t="shared" si="18"/>
        <v>–</v>
      </c>
      <c r="BO38" s="33">
        <f t="shared" si="19"/>
        <v>4.21</v>
      </c>
      <c r="BP38" s="34">
        <f t="shared" si="20"/>
        <v>4.8</v>
      </c>
      <c r="BQ38" s="35" t="str">
        <f t="shared" si="41"/>
        <v>–</v>
      </c>
      <c r="BR38" s="36">
        <f t="shared" si="21"/>
        <v>7.8427719821162452</v>
      </c>
      <c r="BS38" s="37">
        <f t="shared" si="22"/>
        <v>2.7392307692307694</v>
      </c>
      <c r="BT38" s="38">
        <f t="shared" si="42"/>
        <v>5.6405956753456001</v>
      </c>
      <c r="BU38" s="32">
        <f t="shared" si="23"/>
        <v>0.55598953135320883</v>
      </c>
      <c r="BV38" s="39">
        <f t="shared" si="43"/>
        <v>0.97751028697741438</v>
      </c>
      <c r="BW38" s="32" t="str">
        <f t="shared" si="24"/>
        <v>?</v>
      </c>
      <c r="BX38" s="35" t="str">
        <f t="shared" si="44"/>
        <v>?</v>
      </c>
    </row>
    <row r="39" spans="1:76" ht="16.5" customHeight="1" thickBot="1">
      <c r="A39" s="10" t="s">
        <v>100</v>
      </c>
      <c r="B39" s="68" t="str">
        <f>IF(AND((B38&gt;0),(B37&gt;0)),(B38/B37),"")</f>
        <v/>
      </c>
      <c r="C39" s="4" t="s">
        <v>3</v>
      </c>
      <c r="D39" s="68">
        <f>IF(AND((D38&gt;0),(D37&gt;0)),(D38/D37),"")</f>
        <v>0.15483870967741936</v>
      </c>
      <c r="E39" s="4" t="s">
        <v>3</v>
      </c>
      <c r="F39" s="68">
        <f>IF(AND((F38&gt;0),(F37&gt;0)),(F38/F37),"")</f>
        <v>0.15579958819492107</v>
      </c>
      <c r="G39" s="4" t="s">
        <v>3</v>
      </c>
      <c r="H39" s="68">
        <f>IF(AND((H38&gt;0),(H37&gt;0)),(H38/H37),"")</f>
        <v>0.23093801426220514</v>
      </c>
      <c r="I39" s="4" t="s">
        <v>3</v>
      </c>
      <c r="J39" s="68" t="str">
        <f>IF(AND((J38&gt;0),(J37&gt;0)),(J38/J37),"")</f>
        <v/>
      </c>
      <c r="K39" s="4" t="s">
        <v>3</v>
      </c>
      <c r="L39" s="68" t="str">
        <f>IF(AND((L38&gt;0),(L37&gt;0)),(L38/L37),"")</f>
        <v/>
      </c>
      <c r="M39" s="4" t="s">
        <v>3</v>
      </c>
      <c r="N39" s="68">
        <f>IF(AND((N38&gt;0),(N37&gt;0)),(N38/N37),"")</f>
        <v>0.15742511153601021</v>
      </c>
      <c r="O39" s="4" t="s">
        <v>3</v>
      </c>
      <c r="P39" s="68" t="str">
        <f>IF(AND((P38&gt;0),(P37&gt;0)),(P38/P37),"")</f>
        <v/>
      </c>
      <c r="Q39" s="4" t="s">
        <v>3</v>
      </c>
      <c r="R39" s="68">
        <f>IF(AND((R38&gt;0),(R37&gt;0)),(R38/R37),"")</f>
        <v>0.24042553191489363</v>
      </c>
      <c r="S39" s="4" t="s">
        <v>3</v>
      </c>
      <c r="T39" s="68">
        <f>IF(AND((T38&gt;0),(T37&gt;0)),(T38/T37),"")</f>
        <v>0.18025182239893972</v>
      </c>
      <c r="U39" s="4" t="s">
        <v>3</v>
      </c>
      <c r="V39" s="68">
        <f>IF(AND((V38&gt;0),(V37&gt;0)),(V38/V37),"")</f>
        <v>0.14829545454545454</v>
      </c>
      <c r="W39" s="4" t="s">
        <v>3</v>
      </c>
      <c r="X39" s="68" t="str">
        <f>IF(AND((X38&gt;0),(X37&gt;0)),(X38/X37),"")</f>
        <v/>
      </c>
      <c r="Y39" s="4" t="s">
        <v>3</v>
      </c>
      <c r="Z39" s="68">
        <f>IF(AND((Z38&gt;0),(Z37&gt;0)),(Z38/Z37),"")</f>
        <v>0.1474006116207951</v>
      </c>
      <c r="AA39" s="4" t="s">
        <v>3</v>
      </c>
      <c r="AB39" s="68" t="str">
        <f t="shared" ref="AB39" si="363">IF(AND((AB38&gt;0),(AB37&gt;0)),(AB38/AB37),"")</f>
        <v/>
      </c>
      <c r="AC39" s="4" t="s">
        <v>3</v>
      </c>
      <c r="AD39" s="68">
        <f t="shared" ref="AD39:AF39" si="364">IF(AND((AD38&gt;0),(AD37&gt;0)),(AD38/AD37),"")</f>
        <v>0.15157785825142267</v>
      </c>
      <c r="AE39" s="4" t="s">
        <v>3</v>
      </c>
      <c r="AF39" s="68">
        <f t="shared" si="364"/>
        <v>0.16149068322981366</v>
      </c>
      <c r="AG39" s="4" t="s">
        <v>3</v>
      </c>
      <c r="AH39" s="68" t="str">
        <f t="shared" ref="AH39" si="365">IF(AND((AH38&gt;0),(AH37&gt;0)),(AH38/AH37),"")</f>
        <v/>
      </c>
      <c r="AI39" s="4" t="s">
        <v>3</v>
      </c>
      <c r="AJ39" s="68">
        <f t="shared" ref="AJ39" si="366">IF(AND((AJ38&gt;0),(AJ37&gt;0)),(AJ38/AJ37),"")</f>
        <v>0.15789473684210525</v>
      </c>
      <c r="AK39" s="4" t="s">
        <v>3</v>
      </c>
      <c r="AL39" s="68">
        <f t="shared" ref="AL39" si="367">IF(AND((AL38&gt;0),(AL37&gt;0)),(AL38/AL37),"")</f>
        <v>0.14970059880239522</v>
      </c>
      <c r="AM39" s="4" t="s">
        <v>3</v>
      </c>
      <c r="AN39" s="68">
        <f t="shared" ref="AN39" si="368">IF(AND((AN38&gt;0),(AN37&gt;0)),(AN38/AN37),"")</f>
        <v>0.16129032258064516</v>
      </c>
      <c r="AO39" s="4" t="s">
        <v>3</v>
      </c>
      <c r="AP39" s="68" t="str">
        <f t="shared" ref="AP39" si="369">IF(AND((AP38&gt;0),(AP37&gt;0)),(AP38/AP37),"")</f>
        <v/>
      </c>
      <c r="AQ39" s="4" t="s">
        <v>3</v>
      </c>
      <c r="AR39" s="68" t="str">
        <f t="shared" ref="AR39" si="370">IF(AND((AR38&gt;0),(AR37&gt;0)),(AR38/AR37),"")</f>
        <v/>
      </c>
      <c r="AS39" s="4" t="s">
        <v>3</v>
      </c>
      <c r="AT39" s="68" t="str">
        <f t="shared" ref="AT39" si="371">IF(AND((AT38&gt;0),(AT37&gt;0)),(AT38/AT37),"")</f>
        <v/>
      </c>
      <c r="AU39" s="4" t="s">
        <v>3</v>
      </c>
      <c r="AV39" s="68" t="str">
        <f t="shared" ref="AV39" si="372">IF(AND((AV38&gt;0),(AV37&gt;0)),(AV38/AV37),"")</f>
        <v/>
      </c>
      <c r="AW39" s="4" t="s">
        <v>3</v>
      </c>
      <c r="AX39" s="68" t="str">
        <f t="shared" ref="AX39" si="373">IF(AND((AX38&gt;0),(AX37&gt;0)),(AX38/AX37),"")</f>
        <v/>
      </c>
      <c r="AY39" s="4" t="s">
        <v>3</v>
      </c>
      <c r="AZ39" s="68" t="str">
        <f t="shared" ref="AZ39" si="374">IF(AND((AZ38&gt;0),(AZ37&gt;0)),(AZ38/AZ37),"")</f>
        <v/>
      </c>
      <c r="BA39" s="4" t="s">
        <v>3</v>
      </c>
      <c r="BB39" s="68" t="str">
        <f t="shared" ref="BB39" si="375">IF(AND((BB38&gt;0),(BB37&gt;0)),(BB38/BB37),"")</f>
        <v/>
      </c>
      <c r="BC39" s="4" t="s">
        <v>3</v>
      </c>
      <c r="BD39" s="68" t="str">
        <f t="shared" ref="BD39" si="376">IF(AND((BD38&gt;0),(BD37&gt;0)),(BD38/BD37),"")</f>
        <v/>
      </c>
      <c r="BE39" s="4" t="s">
        <v>3</v>
      </c>
      <c r="BF39" s="68" t="str">
        <f t="shared" ref="BF39" si="377">IF(AND((BF38&gt;0),(BF37&gt;0)),(BF38/BF37),"")</f>
        <v/>
      </c>
      <c r="BG39" s="4" t="s">
        <v>3</v>
      </c>
      <c r="BH39" s="68" t="str">
        <f t="shared" ref="BH39" si="378">IF(AND((BH38&gt;0),(BH37&gt;0)),(BH38/BH37),"")</f>
        <v/>
      </c>
      <c r="BI39" s="4" t="s">
        <v>3</v>
      </c>
      <c r="BK39" s="58" t="s">
        <v>31</v>
      </c>
      <c r="BL39" s="44">
        <f t="shared" si="16"/>
        <v>13</v>
      </c>
      <c r="BM39" s="45">
        <f t="shared" si="17"/>
        <v>0.1474006116207951</v>
      </c>
      <c r="BN39" s="46" t="str">
        <f t="shared" si="18"/>
        <v>–</v>
      </c>
      <c r="BO39" s="47">
        <f t="shared" si="19"/>
        <v>0.24042553191489363</v>
      </c>
      <c r="BP39" s="48" t="str">
        <f t="shared" si="20"/>
        <v/>
      </c>
      <c r="BQ39" s="49" t="s">
        <v>3</v>
      </c>
      <c r="BR39" s="50" t="str">
        <f t="shared" si="21"/>
        <v/>
      </c>
      <c r="BS39" s="51">
        <f t="shared" si="22"/>
        <v>0.16902531106592469</v>
      </c>
      <c r="BT39" s="52" t="s">
        <v>3</v>
      </c>
      <c r="BU39" s="53">
        <f t="shared" si="23"/>
        <v>3.0799967507957927E-2</v>
      </c>
      <c r="BV39" s="54" t="s">
        <v>3</v>
      </c>
      <c r="BW39" s="46" t="str">
        <f t="shared" si="24"/>
        <v>?</v>
      </c>
      <c r="BX39" s="49" t="s">
        <v>3</v>
      </c>
    </row>
    <row r="40" spans="1:76" s="90" customFormat="1">
      <c r="A40" s="85"/>
      <c r="B40" s="88"/>
      <c r="C40" s="88"/>
      <c r="D40" s="88"/>
      <c r="E40" s="89"/>
      <c r="F40" s="88"/>
      <c r="G40" s="89"/>
      <c r="H40" s="88"/>
      <c r="I40" s="89"/>
      <c r="J40" s="88"/>
      <c r="K40" s="89"/>
      <c r="L40" s="88"/>
      <c r="M40" s="89"/>
      <c r="N40" s="88"/>
      <c r="O40" s="89"/>
      <c r="P40" s="88"/>
      <c r="Q40" s="89"/>
      <c r="R40" s="88"/>
      <c r="S40" s="89"/>
      <c r="T40" s="88"/>
      <c r="U40" s="89"/>
      <c r="V40" s="88"/>
      <c r="W40" s="89"/>
      <c r="X40" s="88"/>
      <c r="Y40" s="89"/>
      <c r="Z40" s="88"/>
      <c r="AA40" s="89"/>
      <c r="AB40" s="89"/>
      <c r="AC40" s="89"/>
      <c r="AD40" s="88"/>
      <c r="AE40" s="89"/>
      <c r="AF40" s="88"/>
      <c r="AG40" s="89"/>
      <c r="AH40" s="88"/>
      <c r="AI40" s="89"/>
      <c r="AJ40" s="88"/>
      <c r="AK40" s="89"/>
      <c r="AL40" s="88"/>
      <c r="AM40" s="89"/>
      <c r="AN40" s="88"/>
      <c r="AO40" s="89"/>
      <c r="AP40" s="88"/>
      <c r="AQ40" s="89"/>
      <c r="AR40" s="88"/>
      <c r="AS40" s="89"/>
      <c r="AT40" s="88"/>
      <c r="AU40" s="89"/>
      <c r="AV40" s="88"/>
      <c r="AW40" s="89"/>
      <c r="AX40" s="88"/>
      <c r="AY40" s="89"/>
      <c r="AZ40" s="88"/>
      <c r="BA40" s="89"/>
      <c r="BB40" s="88"/>
      <c r="BC40" s="89"/>
      <c r="BD40" s="88"/>
      <c r="BE40" s="89"/>
      <c r="BF40" s="88"/>
      <c r="BG40" s="89"/>
      <c r="BH40" s="88"/>
      <c r="BI40" s="89"/>
      <c r="BK40" s="91"/>
      <c r="BL40" s="92"/>
      <c r="BM40" s="93"/>
      <c r="BN40" s="84"/>
      <c r="BO40" s="94"/>
      <c r="BP40" s="95"/>
      <c r="BQ40" s="96"/>
      <c r="BR40" s="97"/>
      <c r="BS40" s="98"/>
      <c r="BT40" s="96"/>
      <c r="BU40" s="98"/>
      <c r="BV40" s="96"/>
      <c r="BW40" s="98"/>
      <c r="BX40" s="96"/>
    </row>
    <row r="41" spans="1:76" s="90" customFormat="1">
      <c r="A41" s="99" t="s">
        <v>86</v>
      </c>
      <c r="B41" s="148">
        <v>1</v>
      </c>
      <c r="C41" s="148"/>
      <c r="D41" s="147">
        <v>1</v>
      </c>
      <c r="E41" s="147"/>
      <c r="F41" s="147">
        <v>1</v>
      </c>
      <c r="G41" s="147"/>
      <c r="H41" s="147">
        <v>1</v>
      </c>
      <c r="I41" s="147"/>
      <c r="J41" s="147">
        <v>1</v>
      </c>
      <c r="K41" s="147"/>
      <c r="L41" s="147">
        <v>1</v>
      </c>
      <c r="M41" s="147"/>
      <c r="N41" s="147">
        <v>1</v>
      </c>
      <c r="O41" s="147"/>
      <c r="P41" s="147">
        <v>1</v>
      </c>
      <c r="Q41" s="147"/>
      <c r="R41" s="147">
        <v>1</v>
      </c>
      <c r="S41" s="147"/>
      <c r="T41" s="147">
        <v>1</v>
      </c>
      <c r="U41" s="147"/>
      <c r="V41" s="147">
        <v>1</v>
      </c>
      <c r="W41" s="147"/>
      <c r="X41" s="147">
        <v>1</v>
      </c>
      <c r="Y41" s="147"/>
      <c r="Z41" s="147">
        <v>1</v>
      </c>
      <c r="AA41" s="147"/>
      <c r="AB41" s="147">
        <v>1</v>
      </c>
      <c r="AC41" s="147"/>
      <c r="AD41" s="147">
        <v>1</v>
      </c>
      <c r="AE41" s="147"/>
      <c r="AF41" s="147">
        <v>1</v>
      </c>
      <c r="AG41" s="147"/>
      <c r="AH41" s="147">
        <v>1</v>
      </c>
      <c r="AI41" s="147"/>
      <c r="AJ41" s="147">
        <v>1</v>
      </c>
      <c r="AK41" s="147"/>
      <c r="AL41" s="147">
        <v>1</v>
      </c>
      <c r="AM41" s="147"/>
      <c r="AN41" s="147">
        <v>1</v>
      </c>
      <c r="AO41" s="147"/>
      <c r="AP41" s="147"/>
      <c r="AQ41" s="147"/>
      <c r="AR41" s="147"/>
      <c r="AS41" s="147"/>
      <c r="AT41" s="147"/>
      <c r="AU41" s="147"/>
      <c r="AV41" s="147"/>
      <c r="AW41" s="147"/>
      <c r="AX41" s="147"/>
      <c r="AY41" s="147"/>
      <c r="AZ41" s="147"/>
      <c r="BA41" s="147"/>
      <c r="BB41" s="147"/>
      <c r="BC41" s="147"/>
      <c r="BD41" s="147"/>
      <c r="BE41" s="147"/>
      <c r="BF41" s="147"/>
      <c r="BG41" s="147"/>
      <c r="BH41" s="147"/>
      <c r="BI41" s="147"/>
      <c r="BL41" s="100">
        <f>COUNT(B41:BI41)</f>
        <v>20</v>
      </c>
      <c r="BM41" s="98"/>
      <c r="BN41" s="98"/>
      <c r="BO41" s="98"/>
      <c r="BP41" s="96"/>
      <c r="BQ41" s="96"/>
      <c r="BR41" s="96"/>
      <c r="BS41" s="149">
        <f>IF(COUNT(B41:BI41)&gt;0,AVERAGE(B41:BI41),"?")</f>
        <v>1</v>
      </c>
      <c r="BT41" s="149"/>
      <c r="BU41" s="98"/>
      <c r="BV41" s="96"/>
      <c r="BW41" s="98"/>
      <c r="BX41" s="96"/>
    </row>
  </sheetData>
  <sheetProtection formatCells="0" formatColumns="0" formatRows="0" insertColumns="0" insertRows="0" deleteColumns="0" deleteRows="0"/>
  <mergeCells count="69">
    <mergeCell ref="BD41:BE41"/>
    <mergeCell ref="BF41:BG41"/>
    <mergeCell ref="BH41:BI41"/>
    <mergeCell ref="BS41:BT41"/>
    <mergeCell ref="AT41:AU41"/>
    <mergeCell ref="AV41:AW41"/>
    <mergeCell ref="AX41:AY41"/>
    <mergeCell ref="AZ41:BA41"/>
    <mergeCell ref="BB41:BC41"/>
    <mergeCell ref="B41:C41"/>
    <mergeCell ref="D41:E41"/>
    <mergeCell ref="F41:G41"/>
    <mergeCell ref="H41:I41"/>
    <mergeCell ref="J41:K41"/>
    <mergeCell ref="BD1:BE1"/>
    <mergeCell ref="L41:M41"/>
    <mergeCell ref="N41:O41"/>
    <mergeCell ref="P41:Q41"/>
    <mergeCell ref="R41:S41"/>
    <mergeCell ref="T41:U41"/>
    <mergeCell ref="Z41:AA41"/>
    <mergeCell ref="AB41:AC41"/>
    <mergeCell ref="AD41:AE41"/>
    <mergeCell ref="AF41:AG41"/>
    <mergeCell ref="AH41:AI41"/>
    <mergeCell ref="AJ41:AK41"/>
    <mergeCell ref="AL41:AM41"/>
    <mergeCell ref="AN41:AO41"/>
    <mergeCell ref="AP41:AQ41"/>
    <mergeCell ref="AR41:AS41"/>
    <mergeCell ref="Z1:AA1"/>
    <mergeCell ref="AB1:AC1"/>
    <mergeCell ref="V41:W41"/>
    <mergeCell ref="X41:Y41"/>
    <mergeCell ref="AZ1:BA1"/>
    <mergeCell ref="X1:Y1"/>
    <mergeCell ref="V1:W1"/>
    <mergeCell ref="B1:C1"/>
    <mergeCell ref="D1:E1"/>
    <mergeCell ref="F1:G1"/>
    <mergeCell ref="H1:I1"/>
    <mergeCell ref="J1:K1"/>
    <mergeCell ref="L1:M1"/>
    <mergeCell ref="N1:O1"/>
    <mergeCell ref="P1:Q1"/>
    <mergeCell ref="R1:S1"/>
    <mergeCell ref="T1:U1"/>
    <mergeCell ref="BK1:BK2"/>
    <mergeCell ref="BL1:BL2"/>
    <mergeCell ref="AD1:AE1"/>
    <mergeCell ref="AF1:AG1"/>
    <mergeCell ref="AH1:AI1"/>
    <mergeCell ref="AJ1:AK1"/>
    <mergeCell ref="AL1:AM1"/>
    <mergeCell ref="AN1:AO1"/>
    <mergeCell ref="AP1:AQ1"/>
    <mergeCell ref="AR1:AS1"/>
    <mergeCell ref="AT1:AU1"/>
    <mergeCell ref="AV1:AW1"/>
    <mergeCell ref="AX1:AY1"/>
    <mergeCell ref="BF1:BG1"/>
    <mergeCell ref="BH1:BI1"/>
    <mergeCell ref="BB1:BC1"/>
    <mergeCell ref="BS1:BT1"/>
    <mergeCell ref="BU1:BV1"/>
    <mergeCell ref="BW1:BX1"/>
    <mergeCell ref="BM2:BO2"/>
    <mergeCell ref="BP2:BR2"/>
    <mergeCell ref="BM1:BR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BX41"/>
  <sheetViews>
    <sheetView zoomScaleNormal="100" workbookViewId="0">
      <pane xSplit="1" ySplit="2" topLeftCell="B3" activePane="bottomRight" state="frozen"/>
      <selection pane="topRight" activeCell="B1" sqref="B1"/>
      <selection pane="bottomLeft" activeCell="A3" sqref="A3"/>
      <selection pane="bottomRight" activeCell="A49" sqref="A49"/>
    </sheetView>
  </sheetViews>
  <sheetFormatPr baseColWidth="10" defaultColWidth="9.1640625" defaultRowHeight="14"/>
  <cols>
    <col min="1" max="1" width="35.5" style="6" bestFit="1" customWidth="1"/>
    <col min="2" max="61" width="6.6640625" style="6" customWidth="1"/>
    <col min="62" max="62" width="2.83203125" style="6" customWidth="1"/>
    <col min="63" max="63" width="35.5" style="6" bestFit="1" customWidth="1"/>
    <col min="64" max="64" width="3.1640625" style="6" bestFit="1" customWidth="1"/>
    <col min="65" max="65" width="6.1640625" style="6" customWidth="1"/>
    <col min="66" max="66" width="2.5" style="6" customWidth="1"/>
    <col min="67" max="67" width="6.1640625" style="6" customWidth="1"/>
    <col min="68" max="68" width="7.5" style="6" bestFit="1" customWidth="1"/>
    <col min="69" max="69" width="2.5" style="6" customWidth="1"/>
    <col min="70" max="70" width="7.5" style="6" bestFit="1" customWidth="1"/>
    <col min="71" max="71" width="7.83203125" style="6" bestFit="1" customWidth="1"/>
    <col min="72" max="72" width="7.5" style="6" bestFit="1" customWidth="1"/>
    <col min="73" max="73" width="7.83203125" style="6" bestFit="1" customWidth="1"/>
    <col min="74" max="74" width="7.33203125" style="6" bestFit="1" customWidth="1"/>
    <col min="75" max="75" width="6.83203125" style="6" bestFit="1" customWidth="1"/>
    <col min="76" max="76" width="7.5" style="6" bestFit="1" customWidth="1"/>
    <col min="77" max="16384" width="9.1640625" style="6"/>
  </cols>
  <sheetData>
    <row r="1" spans="1:76" ht="16.5" customHeight="1">
      <c r="A1" s="5" t="s">
        <v>13</v>
      </c>
      <c r="B1" s="145" t="s">
        <v>10</v>
      </c>
      <c r="C1" s="145"/>
      <c r="D1" s="145">
        <v>1</v>
      </c>
      <c r="E1" s="145"/>
      <c r="F1" s="145">
        <v>2</v>
      </c>
      <c r="G1" s="145"/>
      <c r="H1" s="145">
        <v>3</v>
      </c>
      <c r="I1" s="145"/>
      <c r="J1" s="145">
        <v>4</v>
      </c>
      <c r="K1" s="145"/>
      <c r="L1" s="145">
        <v>5</v>
      </c>
      <c r="M1" s="145"/>
      <c r="N1" s="145">
        <v>6</v>
      </c>
      <c r="O1" s="145"/>
      <c r="P1" s="145">
        <v>7</v>
      </c>
      <c r="Q1" s="145"/>
      <c r="R1" s="145">
        <v>8</v>
      </c>
      <c r="S1" s="145"/>
      <c r="T1" s="145">
        <v>9</v>
      </c>
      <c r="U1" s="145"/>
      <c r="V1" s="145">
        <v>10</v>
      </c>
      <c r="W1" s="145"/>
      <c r="X1" s="145">
        <v>11</v>
      </c>
      <c r="Y1" s="145"/>
      <c r="Z1" s="145">
        <v>12</v>
      </c>
      <c r="AA1" s="145"/>
      <c r="AB1" s="145">
        <v>13</v>
      </c>
      <c r="AC1" s="145"/>
      <c r="AD1" s="145">
        <v>14</v>
      </c>
      <c r="AE1" s="145"/>
      <c r="AF1" s="145">
        <v>15</v>
      </c>
      <c r="AG1" s="145"/>
      <c r="AH1" s="145">
        <v>16</v>
      </c>
      <c r="AI1" s="145"/>
      <c r="AJ1" s="145">
        <v>17</v>
      </c>
      <c r="AK1" s="145"/>
      <c r="AL1" s="145">
        <v>18</v>
      </c>
      <c r="AM1" s="145"/>
      <c r="AN1" s="145">
        <v>19</v>
      </c>
      <c r="AO1" s="145"/>
      <c r="AP1" s="145">
        <v>20</v>
      </c>
      <c r="AQ1" s="145"/>
      <c r="AR1" s="146">
        <v>22</v>
      </c>
      <c r="AS1" s="146"/>
      <c r="AT1" s="146">
        <v>23</v>
      </c>
      <c r="AU1" s="146"/>
      <c r="AV1" s="146">
        <v>24</v>
      </c>
      <c r="AW1" s="146"/>
      <c r="AX1" s="146">
        <v>25</v>
      </c>
      <c r="AY1" s="146"/>
      <c r="AZ1" s="146">
        <v>26</v>
      </c>
      <c r="BA1" s="146"/>
      <c r="BB1" s="146">
        <v>27</v>
      </c>
      <c r="BC1" s="146"/>
      <c r="BD1" s="146">
        <v>28</v>
      </c>
      <c r="BE1" s="146"/>
      <c r="BF1" s="146">
        <v>29</v>
      </c>
      <c r="BG1" s="146"/>
      <c r="BH1" s="146">
        <v>30</v>
      </c>
      <c r="BI1" s="146"/>
      <c r="BK1" s="141" t="s">
        <v>11</v>
      </c>
      <c r="BL1" s="143" t="s">
        <v>2</v>
      </c>
      <c r="BM1" s="135" t="s">
        <v>12</v>
      </c>
      <c r="BN1" s="135"/>
      <c r="BO1" s="135"/>
      <c r="BP1" s="135"/>
      <c r="BQ1" s="135"/>
      <c r="BR1" s="136"/>
      <c r="BS1" s="135" t="s">
        <v>0</v>
      </c>
      <c r="BT1" s="136"/>
      <c r="BU1" s="135" t="s">
        <v>1</v>
      </c>
      <c r="BV1" s="137"/>
      <c r="BW1" s="135" t="s">
        <v>9</v>
      </c>
      <c r="BX1" s="135"/>
    </row>
    <row r="2" spans="1:76" ht="16.5" customHeight="1">
      <c r="A2" s="7" t="s">
        <v>11</v>
      </c>
      <c r="B2" s="8" t="s">
        <v>14</v>
      </c>
      <c r="C2" s="9" t="s">
        <v>40</v>
      </c>
      <c r="D2" s="8" t="s">
        <v>14</v>
      </c>
      <c r="E2" s="9" t="s">
        <v>40</v>
      </c>
      <c r="F2" s="8" t="s">
        <v>14</v>
      </c>
      <c r="G2" s="9" t="s">
        <v>40</v>
      </c>
      <c r="H2" s="8" t="s">
        <v>14</v>
      </c>
      <c r="I2" s="9" t="s">
        <v>40</v>
      </c>
      <c r="J2" s="8" t="s">
        <v>14</v>
      </c>
      <c r="K2" s="9" t="s">
        <v>40</v>
      </c>
      <c r="L2" s="8" t="s">
        <v>14</v>
      </c>
      <c r="M2" s="9" t="s">
        <v>40</v>
      </c>
      <c r="N2" s="8" t="s">
        <v>14</v>
      </c>
      <c r="O2" s="9" t="s">
        <v>40</v>
      </c>
      <c r="P2" s="8" t="s">
        <v>14</v>
      </c>
      <c r="Q2" s="9" t="s">
        <v>40</v>
      </c>
      <c r="R2" s="8" t="s">
        <v>14</v>
      </c>
      <c r="S2" s="9" t="s">
        <v>40</v>
      </c>
      <c r="T2" s="8" t="s">
        <v>14</v>
      </c>
      <c r="U2" s="9" t="s">
        <v>40</v>
      </c>
      <c r="V2" s="8" t="s">
        <v>14</v>
      </c>
      <c r="W2" s="9" t="s">
        <v>40</v>
      </c>
      <c r="X2" s="8" t="s">
        <v>14</v>
      </c>
      <c r="Y2" s="9" t="s">
        <v>40</v>
      </c>
      <c r="Z2" s="8" t="s">
        <v>14</v>
      </c>
      <c r="AA2" s="9" t="s">
        <v>40</v>
      </c>
      <c r="AB2" s="8" t="s">
        <v>14</v>
      </c>
      <c r="AC2" s="9" t="s">
        <v>40</v>
      </c>
      <c r="AD2" s="8" t="s">
        <v>14</v>
      </c>
      <c r="AE2" s="9" t="s">
        <v>40</v>
      </c>
      <c r="AF2" s="8" t="s">
        <v>14</v>
      </c>
      <c r="AG2" s="9" t="s">
        <v>40</v>
      </c>
      <c r="AH2" s="8" t="s">
        <v>14</v>
      </c>
      <c r="AI2" s="9" t="s">
        <v>40</v>
      </c>
      <c r="AJ2" s="8" t="s">
        <v>14</v>
      </c>
      <c r="AK2" s="9" t="s">
        <v>40</v>
      </c>
      <c r="AL2" s="8" t="s">
        <v>14</v>
      </c>
      <c r="AM2" s="9" t="s">
        <v>40</v>
      </c>
      <c r="AN2" s="8" t="s">
        <v>14</v>
      </c>
      <c r="AO2" s="9" t="s">
        <v>40</v>
      </c>
      <c r="AP2" s="8" t="s">
        <v>14</v>
      </c>
      <c r="AQ2" s="9" t="s">
        <v>40</v>
      </c>
      <c r="AR2" s="8" t="s">
        <v>14</v>
      </c>
      <c r="AS2" s="9" t="s">
        <v>40</v>
      </c>
      <c r="AT2" s="8" t="s">
        <v>14</v>
      </c>
      <c r="AU2" s="9" t="s">
        <v>40</v>
      </c>
      <c r="AV2" s="8" t="s">
        <v>14</v>
      </c>
      <c r="AW2" s="9" t="s">
        <v>40</v>
      </c>
      <c r="AX2" s="8" t="s">
        <v>14</v>
      </c>
      <c r="AY2" s="9" t="s">
        <v>40</v>
      </c>
      <c r="AZ2" s="8" t="s">
        <v>14</v>
      </c>
      <c r="BA2" s="9" t="s">
        <v>40</v>
      </c>
      <c r="BB2" s="8" t="s">
        <v>14</v>
      </c>
      <c r="BC2" s="9" t="s">
        <v>40</v>
      </c>
      <c r="BD2" s="8" t="s">
        <v>14</v>
      </c>
      <c r="BE2" s="9" t="s">
        <v>40</v>
      </c>
      <c r="BF2" s="8" t="s">
        <v>14</v>
      </c>
      <c r="BG2" s="9" t="s">
        <v>40</v>
      </c>
      <c r="BH2" s="8" t="s">
        <v>14</v>
      </c>
      <c r="BI2" s="9" t="s">
        <v>40</v>
      </c>
      <c r="BK2" s="142"/>
      <c r="BL2" s="144"/>
      <c r="BM2" s="138" t="s">
        <v>14</v>
      </c>
      <c r="BN2" s="138"/>
      <c r="BO2" s="138"/>
      <c r="BP2" s="139" t="s">
        <v>40</v>
      </c>
      <c r="BQ2" s="139"/>
      <c r="BR2" s="140"/>
      <c r="BS2" s="104" t="s">
        <v>14</v>
      </c>
      <c r="BT2" s="106" t="s">
        <v>40</v>
      </c>
      <c r="BU2" s="104" t="s">
        <v>14</v>
      </c>
      <c r="BV2" s="61" t="s">
        <v>40</v>
      </c>
      <c r="BW2" s="104" t="s">
        <v>14</v>
      </c>
      <c r="BX2" s="105" t="s">
        <v>40</v>
      </c>
    </row>
    <row r="3" spans="1:76" ht="16.5" customHeight="1">
      <c r="A3" s="10" t="s">
        <v>4</v>
      </c>
      <c r="B3" s="11"/>
      <c r="C3" s="1" t="str">
        <f>IF(AND((B3&gt;0),(B$4&gt;0)),(B3/B$4*100),"")</f>
        <v/>
      </c>
      <c r="D3" s="11">
        <v>235.93</v>
      </c>
      <c r="E3" s="1">
        <f>IF(AND((D3&gt;0),(D$4&gt;0)),(D3/D$4*100),"")</f>
        <v>510.56048474356197</v>
      </c>
      <c r="F3" s="11">
        <v>215.68</v>
      </c>
      <c r="G3" s="1">
        <f>IF(AND((F3&gt;0),(F$4&gt;0)),(F3/F$4*100),"")</f>
        <v>515.61080564188387</v>
      </c>
      <c r="H3" s="11">
        <v>219.58</v>
      </c>
      <c r="I3" s="1">
        <f>IF(AND((H3&gt;0),(H$4&gt;0)),(H3/H$4*100),"")</f>
        <v>506.06130444802949</v>
      </c>
      <c r="J3" s="11">
        <v>228.17</v>
      </c>
      <c r="K3" s="1">
        <f>IF(AND((J3&gt;0),(J$4&gt;0)),(J3/J$4*100),"")</f>
        <v>510.79023953436308</v>
      </c>
      <c r="L3" s="11">
        <v>194</v>
      </c>
      <c r="M3" s="1">
        <f>IF(AND((L3&gt;0),(L$4&gt;0)),(L3/L$4*100),"")</f>
        <v>468.82551957467371</v>
      </c>
      <c r="N3" s="11">
        <v>224</v>
      </c>
      <c r="O3" s="1">
        <f>IF(AND((N3&gt;0),(N$4&gt;0)),(N3/N$4*100),"")</f>
        <v>501.45511528990374</v>
      </c>
      <c r="P3" s="11">
        <v>229.17</v>
      </c>
      <c r="Q3" s="1">
        <f>IF(AND((P3&gt;0),(P$4&gt;0)),(P3/P$4*100),"")</f>
        <v>521.19627018421647</v>
      </c>
      <c r="R3" s="11">
        <v>223</v>
      </c>
      <c r="S3" s="1">
        <f>IF(AND((R3&gt;0),(R$4&gt;0)),(R3/R$4*100),"")</f>
        <v>536.05769230769226</v>
      </c>
      <c r="T3" s="11">
        <v>220</v>
      </c>
      <c r="U3" s="1">
        <f>IF(AND((T3&gt;0),(T$4&gt;0)),(T3/T$4*100),"")</f>
        <v>494.93813273340834</v>
      </c>
      <c r="V3" s="11">
        <v>208</v>
      </c>
      <c r="W3" s="1">
        <f>IF(AND((V3&gt;0),(V$4&gt;0)),(V3/V$4*100),"")</f>
        <v>488.26291079812199</v>
      </c>
      <c r="X3" s="11">
        <v>232</v>
      </c>
      <c r="Y3" s="1">
        <f>IF(AND((X3&gt;0),(X$4&gt;0)),(X3/X$4*100),"")</f>
        <v>505.44662309368198</v>
      </c>
      <c r="Z3" s="11">
        <v>218</v>
      </c>
      <c r="AA3" s="1">
        <f>IF(AND((Z3&gt;0),(Z$4&gt;0)),(Z3/Z$4*100),"")</f>
        <v>508.15850815850814</v>
      </c>
      <c r="AB3" s="11">
        <v>223</v>
      </c>
      <c r="AC3" s="1">
        <f>IF(AND((AB3&gt;0),(AB$4&gt;0)),(AB3/AB$4*100),"")</f>
        <v>501.12359550561803</v>
      </c>
      <c r="AD3" s="11">
        <v>193</v>
      </c>
      <c r="AE3" s="1">
        <f t="shared" ref="AE3" si="0">IF(AND((AD3&gt;0),(AD$4&gt;0)),(AD3/AD$4*100),"")</f>
        <v>491.09414758269725</v>
      </c>
      <c r="AF3" s="11">
        <v>221</v>
      </c>
      <c r="AG3" s="1">
        <f t="shared" ref="AG3" si="1">IF(AND((AF3&gt;0),(AF$4&gt;0)),(AF3/AF$4*100),"")</f>
        <v>499.88690341551683</v>
      </c>
      <c r="AH3" s="11">
        <v>224</v>
      </c>
      <c r="AI3" s="1">
        <f t="shared" ref="AI3" si="2">IF(AND((AH3&gt;0),(AH$4&gt;0)),(AH3/AH$4*100),"")</f>
        <v>503.37078651685391</v>
      </c>
      <c r="AJ3" s="11">
        <v>205.67</v>
      </c>
      <c r="AK3" s="1">
        <f t="shared" ref="AK3" si="3">IF(AND((AJ3&gt;0),(AJ$4&gt;0)),(AJ3/AJ$4*100),"")</f>
        <v>497.99031476997573</v>
      </c>
      <c r="AL3" s="11">
        <v>213</v>
      </c>
      <c r="AM3" s="1">
        <f t="shared" ref="AM3" si="4">IF(AND((AL3&gt;0),(AL$4&gt;0)),(AL3/AL$4*100),"")</f>
        <v>509.56937799043061</v>
      </c>
      <c r="AN3" s="11">
        <v>201</v>
      </c>
      <c r="AO3" s="1">
        <f t="shared" ref="AO3" si="5">IF(AND((AN3&gt;0),(AN$4&gt;0)),(AN3/AN$4*100),"")</f>
        <v>477.43467933491684</v>
      </c>
      <c r="AP3" s="11">
        <v>190</v>
      </c>
      <c r="AQ3" s="1">
        <f t="shared" ref="AQ3" si="6">IF(AND((AP3&gt;0),(AP$4&gt;0)),(AP3/AP$4*100),"")</f>
        <v>464.54767726161367</v>
      </c>
      <c r="AR3" s="11"/>
      <c r="AS3" s="1" t="str">
        <f t="shared" ref="AS3" si="7">IF(AND((AR3&gt;0),(AR$4&gt;0)),(AR3/AR$4*100),"")</f>
        <v/>
      </c>
      <c r="AT3" s="11"/>
      <c r="AU3" s="1" t="str">
        <f t="shared" ref="AU3" si="8">IF(AND((AT3&gt;0),(AT$4&gt;0)),(AT3/AT$4*100),"")</f>
        <v/>
      </c>
      <c r="AV3" s="11"/>
      <c r="AW3" s="1" t="str">
        <f t="shared" ref="AW3" si="9">IF(AND((AV3&gt;0),(AV$4&gt;0)),(AV3/AV$4*100),"")</f>
        <v/>
      </c>
      <c r="AX3" s="11"/>
      <c r="AY3" s="1" t="str">
        <f t="shared" ref="AY3" si="10">IF(AND((AX3&gt;0),(AX$4&gt;0)),(AX3/AX$4*100),"")</f>
        <v/>
      </c>
      <c r="AZ3" s="11"/>
      <c r="BA3" s="1" t="str">
        <f t="shared" ref="BA3" si="11">IF(AND((AZ3&gt;0),(AZ$4&gt;0)),(AZ3/AZ$4*100),"")</f>
        <v/>
      </c>
      <c r="BB3" s="11"/>
      <c r="BC3" s="1" t="str">
        <f t="shared" ref="BC3" si="12">IF(AND((BB3&gt;0),(BB$4&gt;0)),(BB3/BB$4*100),"")</f>
        <v/>
      </c>
      <c r="BD3" s="11"/>
      <c r="BE3" s="1" t="str">
        <f t="shared" ref="BE3" si="13">IF(AND((BD3&gt;0),(BD$4&gt;0)),(BD3/BD$4*100),"")</f>
        <v/>
      </c>
      <c r="BF3" s="11"/>
      <c r="BG3" s="1" t="str">
        <f t="shared" ref="BG3" si="14">IF(AND((BF3&gt;0),(BF$4&gt;0)),(BF3/BF$4*100),"")</f>
        <v/>
      </c>
      <c r="BH3" s="11"/>
      <c r="BI3" s="1" t="str">
        <f t="shared" ref="BI3" si="15">IF(AND((BH3&gt;0),(BH$4&gt;0)),(BH3/BH$4*100),"")</f>
        <v/>
      </c>
      <c r="BJ3" s="12"/>
      <c r="BK3" s="55" t="s">
        <v>4</v>
      </c>
      <c r="BL3" s="20">
        <f>COUNT(B3,D3,F3,H3,J3,L3,N3,P3,R3,T3,V3,X3,Z3,AB3,AD3,AF3,AH3,AJ3,AL3,AN3,AP3,AR3,AT3,AV3,AX3,AZ3,BB3,BD3,BF3,BH3)</f>
        <v>20</v>
      </c>
      <c r="BM3" s="21">
        <f>IF(SUM(B3,D3,F3,H3,J3,L3,N3,P3,R3,T3,V3,X3,Z3,AB3,AD3,AF3,AH3,AJ3,AL3,AN3,AP3,AR3,AT3,AV3,AX3,AZ3,BB3,BD3,BF3,BH3)&gt;0,MIN(B3,D3,F3,H3,J3,L3,N3,P3,R3,T3,V3,X3,Z3,AB3,AD3,AF3,AH3,AJ3,AL3,AN3,AP3,AR3,AT3,AV3,AX3,AZ3,BB3,BD3,BF3,BH3),"")</f>
        <v>190</v>
      </c>
      <c r="BN3" s="22" t="str">
        <f>IF(COUNT(BM3)&gt;0,"–","?")</f>
        <v>–</v>
      </c>
      <c r="BO3" s="23">
        <f>IF(SUM(B3,D3,F3,H3,J3,L3,N3,P3,R3,T3,V3,X3,Z3,AB3,AD3,AF3,AH3,AJ3,AL3,AN3,AP3,AR3,AT3,AV3,AX3,AZ3,BB3,BD3,BF3,BH3)&gt;0,MAX(B3,D3,F3,H3,J3,L3,N3,P3,R3,T3,V3,X3,Z3,AB3,AD3,AF3,AH3,AJ3,AL3,AN3,AP3,AR3,AT3,AV3,AX3,AZ3,BB3,BD3,BF3,BH3),"")</f>
        <v>235.93</v>
      </c>
      <c r="BP3" s="24">
        <f>IF(SUM(C3,E3,G3,I3,K3,M3,O3,Q3,S3,U3,W3,Y3,AA3,AC3,AE3,AG3,AI3,AK3,AM3,AO3,AQ3,AS3,AU3,AW3,AY3,BA3,BC3,BE3,BG3,BI3)&gt;0,MIN(C3,E3,G3,I3,K3,M3,O3,Q3,S3,U3,W3,Y3,AA3,AC3,AE3,AG3,AI3,AK3,AM3,AO3,AQ3,AS3,AU3,AW3,AY3,BA3,BC3,BE3,BG3,BI3),"")</f>
        <v>464.54767726161367</v>
      </c>
      <c r="BQ3" s="25" t="str">
        <f>IF(COUNT(BP3)&gt;0,"–","?")</f>
        <v>–</v>
      </c>
      <c r="BR3" s="26">
        <f>IF(SUM(C3,E3,G3,I3,K3,M3,O3,Q3,S3,U3,W3,Y3,AA3,AC3,AE3,AG3,AI3,AK3,AM3,AO3,AQ3,AS3,AU3,AW3,AY3,BA3,BC3,BE3,BG3,BI3)&gt;0,MAX(C3,E3,G3,I3,K3,M3,O3,Q3,S3,U3,W3,Y3,AA3,AC3,AE3,AG3,AI3,AK3,AM3,AO3,AQ3,AS3,AU3,AW3,AY3,BA3,BC3,BE3,BG3,BI3),"")</f>
        <v>536.05769230769226</v>
      </c>
      <c r="BS3" s="27">
        <f>IF(SUM(B3,D3,F3,H3,J3,L3,N3,P3,R3,T3,V3,X3,Z3,AB3,AD3,AF3,AH3,AJ3,AL3,AN3,AP3,AR3,AT3,AV3,AX3,AZ3,BB3,BD3,BF3,BH3)&gt;0,AVERAGE(B3,D3,F3,H3,J3,L3,N3,P3,R3,T3,V3,X3,Z3,AB3,AD3,AF3,AH3,AJ3,AL3,AN3,AP3,AR3,AT3,AV3,AX3,AZ3,BB3,BD3,BF3,BH3),"?")</f>
        <v>215.91000000000003</v>
      </c>
      <c r="BT3" s="28">
        <f>IF(SUM(C3,E3,G3,I3,K3,M3,O3,Q3,S3,U3,W3,Y3,AA3,AC3,AE3,AG3,AI3,AK3,AM3,AO3,AQ3,AS3,AU3,AW3,AY3,BA3,BC3,BE3,BG3,BI3)&gt;0,AVERAGE(C3,E3,G3,I3,K3,M3,O3,Q3,S3,U3,W3,Y3,AA3,AC3,AE3,AG3,AI3,AK3,AM3,AO3,AQ3,AS3,AU3,AW3,AY3,BA3,BC3,BE3,BG3,BI3),"?")</f>
        <v>500.61905444428339</v>
      </c>
      <c r="BU3" s="22">
        <f>IF(COUNT(B3,D3,F3,H3,J3,L3,N3,P3,R3,T3,V3,X3,Z3,AB3,AD3,AF3,AH3,AJ3,AL3,AN3,AP3,AR3,AT3,AV3,AX3,AZ3,BB3,BD3,BF3,BH3)&gt;1,STDEV(B3,D3,F3,H3,J3,L3,N3,P3,R3,T3,V3,X3,Z3,AB3,AD3,AF3,AH3,AJ3,AL3,AN3,AP3,AR3,AT3,AV3,AX3,AZ3,BB3,BD3,BF3,BH3),"?")</f>
        <v>13.282811211645317</v>
      </c>
      <c r="BV3" s="29">
        <f>IF(COUNT(C3,E3,G3,I3,K3,M3,O3,Q3,S3,U3,W3,Y3,AA3,AC3,AE3,AG3,AI3,AK3,AM3,AO3,AQ3,AS3,AU3,AW3,AY3,BA3,BC3,BE3,BG3,BI3)&gt;1,STDEV(C3,E3,G3,I3,K3,M3,O3,Q3,S3,U3,W3,Y3,AA3,AC3,AE3,AG3,AI3,AK3,AM3,AO3,AQ3,AS3,AU3,AW3,AY3,BA3,BC3,BE3,BG3,BI3),"?")</f>
        <v>16.916766738152909</v>
      </c>
      <c r="BW3" s="22" t="str">
        <f>IF(COUNT(B3)&gt;0,B3,"?")</f>
        <v>?</v>
      </c>
      <c r="BX3" s="25" t="str">
        <f>IF(COUNT(C3)&gt;0,C3,"?")</f>
        <v>?</v>
      </c>
    </row>
    <row r="4" spans="1:76" ht="16.5" customHeight="1">
      <c r="A4" s="13" t="s">
        <v>28</v>
      </c>
      <c r="B4" s="14"/>
      <c r="C4" s="2" t="s">
        <v>3</v>
      </c>
      <c r="D4" s="14">
        <v>46.21</v>
      </c>
      <c r="E4" s="2" t="s">
        <v>3</v>
      </c>
      <c r="F4" s="14">
        <v>41.83</v>
      </c>
      <c r="G4" s="2" t="s">
        <v>3</v>
      </c>
      <c r="H4" s="14">
        <v>43.39</v>
      </c>
      <c r="I4" s="2" t="s">
        <v>3</v>
      </c>
      <c r="J4" s="14">
        <v>44.67</v>
      </c>
      <c r="K4" s="2" t="s">
        <v>3</v>
      </c>
      <c r="L4" s="14">
        <v>41.38</v>
      </c>
      <c r="M4" s="2" t="s">
        <v>3</v>
      </c>
      <c r="N4" s="14">
        <v>44.67</v>
      </c>
      <c r="O4" s="2" t="s">
        <v>3</v>
      </c>
      <c r="P4" s="14">
        <v>43.97</v>
      </c>
      <c r="Q4" s="2" t="s">
        <v>3</v>
      </c>
      <c r="R4" s="14">
        <v>41.6</v>
      </c>
      <c r="S4" s="2" t="s">
        <v>3</v>
      </c>
      <c r="T4" s="14">
        <v>44.45</v>
      </c>
      <c r="U4" s="2" t="s">
        <v>3</v>
      </c>
      <c r="V4" s="14">
        <v>42.6</v>
      </c>
      <c r="W4" s="2" t="s">
        <v>3</v>
      </c>
      <c r="X4" s="14">
        <v>45.9</v>
      </c>
      <c r="Y4" s="2" t="s">
        <v>3</v>
      </c>
      <c r="Z4" s="14">
        <v>42.9</v>
      </c>
      <c r="AA4" s="2" t="s">
        <v>3</v>
      </c>
      <c r="AB4" s="14">
        <v>44.5</v>
      </c>
      <c r="AC4" s="2" t="s">
        <v>3</v>
      </c>
      <c r="AD4" s="14">
        <v>39.299999999999997</v>
      </c>
      <c r="AE4" s="2" t="s">
        <v>3</v>
      </c>
      <c r="AF4" s="14">
        <v>44.21</v>
      </c>
      <c r="AG4" s="2" t="s">
        <v>3</v>
      </c>
      <c r="AH4" s="14">
        <v>44.5</v>
      </c>
      <c r="AI4" s="2" t="s">
        <v>3</v>
      </c>
      <c r="AJ4" s="14">
        <v>41.3</v>
      </c>
      <c r="AK4" s="2" t="s">
        <v>3</v>
      </c>
      <c r="AL4" s="14">
        <v>41.8</v>
      </c>
      <c r="AM4" s="2" t="s">
        <v>3</v>
      </c>
      <c r="AN4" s="14">
        <v>42.1</v>
      </c>
      <c r="AO4" s="2" t="s">
        <v>3</v>
      </c>
      <c r="AP4" s="14">
        <v>40.9</v>
      </c>
      <c r="AQ4" s="2" t="s">
        <v>3</v>
      </c>
      <c r="AR4" s="14"/>
      <c r="AS4" s="2" t="s">
        <v>3</v>
      </c>
      <c r="AT4" s="14"/>
      <c r="AU4" s="2" t="s">
        <v>3</v>
      </c>
      <c r="AV4" s="14"/>
      <c r="AW4" s="2" t="s">
        <v>3</v>
      </c>
      <c r="AX4" s="14"/>
      <c r="AY4" s="2" t="s">
        <v>3</v>
      </c>
      <c r="AZ4" s="14"/>
      <c r="BA4" s="2" t="s">
        <v>3</v>
      </c>
      <c r="BB4" s="14"/>
      <c r="BC4" s="2" t="s">
        <v>3</v>
      </c>
      <c r="BD4" s="14"/>
      <c r="BE4" s="2" t="s">
        <v>3</v>
      </c>
      <c r="BF4" s="14"/>
      <c r="BG4" s="2" t="s">
        <v>3</v>
      </c>
      <c r="BH4" s="14"/>
      <c r="BI4" s="2" t="s">
        <v>3</v>
      </c>
      <c r="BK4" s="56" t="s">
        <v>28</v>
      </c>
      <c r="BL4" s="30">
        <f t="shared" ref="BL4:BL39" si="16">COUNT(B4,D4,F4,H4,J4,L4,N4,P4,R4,T4,V4,X4,Z4,AB4,AD4,AF4,AH4,AJ4,AL4,AN4,AP4,AR4,AT4,AV4,AX4,AZ4,BB4,BD4,BF4,BH4)</f>
        <v>20</v>
      </c>
      <c r="BM4" s="31">
        <f t="shared" ref="BM4:BM39" si="17">IF(SUM(B4,D4,F4,H4,J4,L4,N4,P4,R4,T4,V4,X4,Z4,AB4,AD4,AF4,AH4,AJ4,AL4,AN4,AP4,AR4,AT4,AV4,AX4,AZ4,BB4,BD4,BF4,BH4)&gt;0,MIN(B4,D4,F4,H4,J4,L4,N4,P4,R4,T4,V4,X4,Z4,AB4,AD4,AF4,AH4,AJ4,AL4,AN4,AP4,AR4,AT4,AV4,AX4,AZ4,BB4,BD4,BF4,BH4),"")</f>
        <v>39.299999999999997</v>
      </c>
      <c r="BN4" s="32" t="str">
        <f t="shared" ref="BN4:BN39" si="18">IF(COUNT(BM4)&gt;0,"–","?")</f>
        <v>–</v>
      </c>
      <c r="BO4" s="33">
        <f t="shared" ref="BO4:BO39" si="19">IF(SUM(B4,D4,F4,H4,J4,L4,N4,P4,R4,T4,V4,X4,Z4,AB4,AD4,AF4,AH4,AJ4,AL4,AN4,AP4,AR4,AT4,AV4,AX4,AZ4,BB4,BD4,BF4,BH4)&gt;0,MAX(B4,D4,F4,H4,J4,L4,N4,P4,R4,T4,V4,X4,Z4,AB4,AD4,AF4,AH4,AJ4,AL4,AN4,AP4,AR4,AT4,AV4,AX4,AZ4,BB4,BD4,BF4,BH4),"")</f>
        <v>46.21</v>
      </c>
      <c r="BP4" s="34" t="str">
        <f t="shared" ref="BP4:BP39" si="20">IF(SUM(C4,E4,G4,I4,K4,M4,O4,Q4,S4,U4,W4,Y4,AA4,AC4,AE4,AG4,AI4,AK4,AM4,AO4,AQ4,AS4,AU4,AW4,AY4,BA4,BC4,BE4,BG4,BI4)&gt;0,MIN(C4,E4,G4,I4,K4,M4,O4,Q4,S4,U4,W4,Y4,AA4,AC4,AE4,AG4,AI4,AK4,AM4,AO4,AQ4,AS4,AU4,AW4,AY4,BA4,BC4,BE4,BG4,BI4),"")</f>
        <v/>
      </c>
      <c r="BQ4" s="6" t="s">
        <v>3</v>
      </c>
      <c r="BR4" s="36" t="str">
        <f t="shared" ref="BR4:BR39" si="21">IF(SUM(C4,E4,G4,I4,K4,M4,O4,Q4,S4,U4,W4,Y4,AA4,AC4,AE4,AG4,AI4,AK4,AM4,AO4,AQ4,AS4,AU4,AW4,AY4,BA4,BC4,BE4,BG4,BI4)&gt;0,MAX(C4,E4,G4,I4,K4,M4,O4,Q4,S4,U4,W4,Y4,AA4,AC4,AE4,AG4,AI4,AK4,AM4,AO4,AQ4,AS4,AU4,AW4,AY4,BA4,BC4,BE4,BG4,BI4),"")</f>
        <v/>
      </c>
      <c r="BS4" s="37">
        <f t="shared" ref="BS4:BT39" si="22">IF(SUM(B4,D4,F4,H4,J4,L4,N4,P4,R4,T4,V4,X4,Z4,AB4,AD4,AF4,AH4,AJ4,AL4,AN4,AP4,AR4,AT4,AV4,AX4,AZ4,BB4,BD4,BF4,BH4)&gt;0,AVERAGE(B4,D4,F4,H4,J4,L4,N4,P4,R4,T4,V4,X4,Z4,AB4,AD4,AF4,AH4,AJ4,AL4,AN4,AP4,AR4,AT4,AV4,AX4,AZ4,BB4,BD4,BF4,BH4),"?")</f>
        <v>43.108999999999995</v>
      </c>
      <c r="BT4" s="38" t="s">
        <v>3</v>
      </c>
      <c r="BU4" s="32">
        <f t="shared" ref="BU4:BV39" si="23">IF(COUNT(B4,D4,F4,H4,J4,L4,N4,P4,R4,T4,V4,X4,Z4,AB4,AD4,AF4,AH4,AJ4,AL4,AN4,AP4,AR4,AT4,AV4,AX4,AZ4,BB4,BD4,BF4,BH4)&gt;1,STDEV(B4,D4,F4,H4,J4,L4,N4,P4,R4,T4,V4,X4,Z4,AB4,AD4,AF4,AH4,AJ4,AL4,AN4,AP4,AR4,AT4,AV4,AX4,AZ4,BB4,BD4,BF4,BH4),"?")</f>
        <v>1.8148101249094042</v>
      </c>
      <c r="BV4" s="39" t="s">
        <v>3</v>
      </c>
      <c r="BW4" s="32" t="str">
        <f t="shared" ref="BW4:BX39" si="24">IF(COUNT(B4)&gt;0,B4,"?")</f>
        <v>?</v>
      </c>
      <c r="BX4" s="35" t="s">
        <v>3</v>
      </c>
    </row>
    <row r="5" spans="1:76" ht="16.5" customHeight="1">
      <c r="A5" s="16" t="s">
        <v>19</v>
      </c>
      <c r="B5" s="17"/>
      <c r="C5" s="3"/>
      <c r="D5" s="17"/>
      <c r="E5" s="3"/>
      <c r="F5" s="17"/>
      <c r="G5" s="3"/>
      <c r="H5" s="17"/>
      <c r="I5" s="3"/>
      <c r="J5" s="17"/>
      <c r="K5" s="3"/>
      <c r="L5" s="17"/>
      <c r="M5" s="3"/>
      <c r="N5" s="17"/>
      <c r="O5" s="3"/>
      <c r="P5" s="17"/>
      <c r="Q5" s="3"/>
      <c r="R5" s="17"/>
      <c r="S5" s="3"/>
      <c r="T5" s="17"/>
      <c r="U5" s="3"/>
      <c r="V5" s="17"/>
      <c r="W5" s="3"/>
      <c r="X5" s="17"/>
      <c r="Y5" s="3"/>
      <c r="Z5" s="17"/>
      <c r="AA5" s="3"/>
      <c r="AB5" s="17"/>
      <c r="AC5" s="3"/>
      <c r="AD5" s="17"/>
      <c r="AE5" s="3"/>
      <c r="AF5" s="17"/>
      <c r="AG5" s="3"/>
      <c r="AH5" s="17"/>
      <c r="AI5" s="3"/>
      <c r="AJ5" s="17"/>
      <c r="AK5" s="3"/>
      <c r="AL5" s="17"/>
      <c r="AM5" s="3"/>
      <c r="AN5" s="17"/>
      <c r="AO5" s="3"/>
      <c r="AP5" s="17"/>
      <c r="AQ5" s="3"/>
      <c r="AR5" s="17"/>
      <c r="AS5" s="3"/>
      <c r="AT5" s="17"/>
      <c r="AU5" s="3"/>
      <c r="AV5" s="17"/>
      <c r="AW5" s="3"/>
      <c r="AX5" s="17"/>
      <c r="AY5" s="3"/>
      <c r="AZ5" s="17"/>
      <c r="BA5" s="3"/>
      <c r="BB5" s="17"/>
      <c r="BC5" s="3"/>
      <c r="BD5" s="17"/>
      <c r="BE5" s="3"/>
      <c r="BF5" s="17"/>
      <c r="BG5" s="3"/>
      <c r="BH5" s="17"/>
      <c r="BI5" s="3"/>
      <c r="BK5" s="56" t="s">
        <v>19</v>
      </c>
      <c r="BL5" s="30">
        <f t="shared" si="16"/>
        <v>0</v>
      </c>
      <c r="BM5" s="31"/>
      <c r="BN5" s="32"/>
      <c r="BO5" s="33"/>
      <c r="BP5" s="34"/>
      <c r="BQ5" s="35"/>
      <c r="BR5" s="36"/>
      <c r="BS5" s="37"/>
      <c r="BT5" s="38"/>
      <c r="BU5" s="32"/>
      <c r="BV5" s="39"/>
      <c r="BW5" s="32"/>
      <c r="BX5" s="35"/>
    </row>
    <row r="6" spans="1:76" ht="16.5" customHeight="1">
      <c r="A6" s="10" t="s">
        <v>20</v>
      </c>
      <c r="B6" s="18"/>
      <c r="C6" s="4" t="str">
        <f>IF(AND((B6&gt;0),(B$4&gt;0)),(B6/B$4*100),"")</f>
        <v/>
      </c>
      <c r="D6" s="18">
        <v>20.420000000000002</v>
      </c>
      <c r="E6" s="4">
        <f>IF(AND((D6&gt;0),(D$4&gt;0)),(D6/D$4*100),"")</f>
        <v>44.189569357281975</v>
      </c>
      <c r="F6" s="18">
        <v>15.76</v>
      </c>
      <c r="G6" s="4">
        <f>IF(AND((F6&gt;0),(F$4&gt;0)),(F6/F$4*100),"")</f>
        <v>37.676308869232614</v>
      </c>
      <c r="H6" s="18">
        <v>16.57</v>
      </c>
      <c r="I6" s="4">
        <f>IF(AND((H6&gt;0),(H$4&gt;0)),(H6/H$4*100),"")</f>
        <v>38.188522701083201</v>
      </c>
      <c r="J6" s="18">
        <v>18.16</v>
      </c>
      <c r="K6" s="4">
        <f>IF(AND((J6&gt;0),(J$4&gt;0)),(J6/J$4*100),"")</f>
        <v>40.65368256100291</v>
      </c>
      <c r="L6" s="18">
        <v>17.55</v>
      </c>
      <c r="M6" s="4">
        <f>IF(AND((L6&gt;0),(L$4&gt;0)),(L6/L$4*100),"")</f>
        <v>42.41179313678105</v>
      </c>
      <c r="N6" s="18">
        <v>18.34</v>
      </c>
      <c r="O6" s="4">
        <f>IF(AND((N6&gt;0),(N$4&gt;0)),(N6/N$4*100),"")</f>
        <v>41.056637564360862</v>
      </c>
      <c r="P6" s="18">
        <v>17</v>
      </c>
      <c r="Q6" s="4">
        <f>IF(AND((P6&gt;0),(P$4&gt;0)),(P6/P$4*100),"")</f>
        <v>38.662724584944279</v>
      </c>
      <c r="R6" s="18">
        <v>18.7</v>
      </c>
      <c r="S6" s="4">
        <f>IF(AND((R6&gt;0),(R$4&gt;0)),(R6/R$4*100),"")</f>
        <v>44.951923076923073</v>
      </c>
      <c r="T6" s="18">
        <v>18.72</v>
      </c>
      <c r="U6" s="4">
        <f>IF(AND((T6&gt;0),(T$4&gt;0)),(T6/T$4*100),"")</f>
        <v>42.11473565804274</v>
      </c>
      <c r="V6" s="18">
        <v>17.98</v>
      </c>
      <c r="W6" s="4">
        <f>IF(AND((V6&gt;0),(V$4&gt;0)),(V6/V$4*100),"")</f>
        <v>42.206572769953048</v>
      </c>
      <c r="X6" s="18">
        <v>20.100000000000001</v>
      </c>
      <c r="Y6" s="4">
        <f>IF(AND((X6&gt;0),(X$4&gt;0)),(X6/X$4*100),"")</f>
        <v>43.790849673202622</v>
      </c>
      <c r="Z6" s="18">
        <v>17.8</v>
      </c>
      <c r="AA6" s="4">
        <f>IF(AND((Z6&gt;0),(Z$4&gt;0)),(Z6/Z$4*100),"")</f>
        <v>41.491841491841498</v>
      </c>
      <c r="AB6" s="18">
        <v>19.86</v>
      </c>
      <c r="AC6" s="4">
        <f>IF(AND((AB6&gt;0),(AB$4&gt;0)),(AB6/AB$4*100),"")</f>
        <v>44.629213483146067</v>
      </c>
      <c r="AD6" s="18">
        <v>16.170000000000002</v>
      </c>
      <c r="AE6" s="4">
        <f t="shared" ref="AE6:AE10" si="25">IF(AND((AD6&gt;0),(AD$4&gt;0)),(AD6/AD$4*100),"")</f>
        <v>41.145038167938942</v>
      </c>
      <c r="AF6" s="18">
        <v>19.899999999999999</v>
      </c>
      <c r="AG6" s="4">
        <f t="shared" ref="AG6:AG10" si="26">IF(AND((AF6&gt;0),(AF$4&gt;0)),(AF6/AF$4*100),"")</f>
        <v>45.012440624293141</v>
      </c>
      <c r="AH6" s="18">
        <v>19.5</v>
      </c>
      <c r="AI6" s="4">
        <f t="shared" ref="AI6:AI10" si="27">IF(AND((AH6&gt;0),(AH$4&gt;0)),(AH6/AH$4*100),"")</f>
        <v>43.820224719101127</v>
      </c>
      <c r="AJ6" s="18">
        <v>15.9</v>
      </c>
      <c r="AK6" s="4">
        <f t="shared" ref="AK6:AK10" si="28">IF(AND((AJ6&gt;0),(AJ$4&gt;0)),(AJ6/AJ$4*100),"")</f>
        <v>38.498789346246973</v>
      </c>
      <c r="AL6" s="18">
        <v>17.600000000000001</v>
      </c>
      <c r="AM6" s="4">
        <f t="shared" ref="AM6:AM10" si="29">IF(AND((AL6&gt;0),(AL$4&gt;0)),(AL6/AL$4*100),"")</f>
        <v>42.105263157894747</v>
      </c>
      <c r="AN6" s="18">
        <v>16.3</v>
      </c>
      <c r="AO6" s="4">
        <f t="shared" ref="AO6:AO10" si="30">IF(AND((AN6&gt;0),(AN$4&gt;0)),(AN6/AN$4*100),"")</f>
        <v>38.717339667458432</v>
      </c>
      <c r="AP6" s="18">
        <v>16.600000000000001</v>
      </c>
      <c r="AQ6" s="4">
        <f t="shared" ref="AQ6:AQ10" si="31">IF(AND((AP6&gt;0),(AP$4&gt;0)),(AP6/AP$4*100),"")</f>
        <v>40.586797066014675</v>
      </c>
      <c r="AR6" s="18"/>
      <c r="AS6" s="4" t="str">
        <f t="shared" ref="AS6:AS10" si="32">IF(AND((AR6&gt;0),(AR$4&gt;0)),(AR6/AR$4*100),"")</f>
        <v/>
      </c>
      <c r="AT6" s="18"/>
      <c r="AU6" s="4" t="str">
        <f t="shared" ref="AU6:AU10" si="33">IF(AND((AT6&gt;0),(AT$4&gt;0)),(AT6/AT$4*100),"")</f>
        <v/>
      </c>
      <c r="AV6" s="18"/>
      <c r="AW6" s="4" t="str">
        <f t="shared" ref="AW6:AW10" si="34">IF(AND((AV6&gt;0),(AV$4&gt;0)),(AV6/AV$4*100),"")</f>
        <v/>
      </c>
      <c r="AX6" s="18"/>
      <c r="AY6" s="4" t="str">
        <f t="shared" ref="AY6:AY10" si="35">IF(AND((AX6&gt;0),(AX$4&gt;0)),(AX6/AX$4*100),"")</f>
        <v/>
      </c>
      <c r="AZ6" s="18"/>
      <c r="BA6" s="4" t="str">
        <f t="shared" ref="BA6:BA10" si="36">IF(AND((AZ6&gt;0),(AZ$4&gt;0)),(AZ6/AZ$4*100),"")</f>
        <v/>
      </c>
      <c r="BB6" s="18"/>
      <c r="BC6" s="4" t="str">
        <f t="shared" ref="BC6:BC10" si="37">IF(AND((BB6&gt;0),(BB$4&gt;0)),(BB6/BB$4*100),"")</f>
        <v/>
      </c>
      <c r="BD6" s="18"/>
      <c r="BE6" s="4" t="str">
        <f t="shared" ref="BE6:BE10" si="38">IF(AND((BD6&gt;0),(BD$4&gt;0)),(BD6/BD$4*100),"")</f>
        <v/>
      </c>
      <c r="BF6" s="18"/>
      <c r="BG6" s="4" t="str">
        <f t="shared" ref="BG6:BG10" si="39">IF(AND((BF6&gt;0),(BF$4&gt;0)),(BF6/BF$4*100),"")</f>
        <v/>
      </c>
      <c r="BH6" s="18"/>
      <c r="BI6" s="4" t="str">
        <f t="shared" ref="BI6:BI10" si="40">IF(AND((BH6&gt;0),(BH$4&gt;0)),(BH6/BH$4*100),"")</f>
        <v/>
      </c>
      <c r="BK6" s="57" t="s">
        <v>20</v>
      </c>
      <c r="BL6" s="30">
        <f t="shared" si="16"/>
        <v>20</v>
      </c>
      <c r="BM6" s="31">
        <f t="shared" si="17"/>
        <v>15.76</v>
      </c>
      <c r="BN6" s="32" t="str">
        <f t="shared" si="18"/>
        <v>–</v>
      </c>
      <c r="BO6" s="33">
        <f t="shared" si="19"/>
        <v>20.420000000000002</v>
      </c>
      <c r="BP6" s="34">
        <f t="shared" si="20"/>
        <v>37.676308869232614</v>
      </c>
      <c r="BQ6" s="35" t="str">
        <f t="shared" ref="BQ6:BQ38" si="41">IF(COUNT(BP6)&gt;0,"–","?")</f>
        <v>–</v>
      </c>
      <c r="BR6" s="36">
        <f t="shared" si="21"/>
        <v>45.012440624293141</v>
      </c>
      <c r="BS6" s="37">
        <f t="shared" si="22"/>
        <v>17.9465</v>
      </c>
      <c r="BT6" s="38">
        <f t="shared" si="22"/>
        <v>41.595513383837208</v>
      </c>
      <c r="BU6" s="32">
        <f t="shared" si="23"/>
        <v>1.4823994596244077</v>
      </c>
      <c r="BV6" s="39">
        <f t="shared" si="23"/>
        <v>2.3626760637668398</v>
      </c>
      <c r="BW6" s="32" t="str">
        <f t="shared" si="24"/>
        <v>?</v>
      </c>
      <c r="BX6" s="35" t="str">
        <f t="shared" si="24"/>
        <v>?</v>
      </c>
    </row>
    <row r="7" spans="1:76" ht="16.5" customHeight="1">
      <c r="A7" s="10" t="s">
        <v>21</v>
      </c>
      <c r="B7" s="19"/>
      <c r="C7" s="4" t="str">
        <f>IF(AND((B7&gt;0),(B$4&gt;0)),(B7/B$4*100),"")</f>
        <v/>
      </c>
      <c r="D7" s="19">
        <v>7.7</v>
      </c>
      <c r="E7" s="4">
        <f>IF(AND((D7&gt;0),(D$4&gt;0)),(D7/D$4*100),"")</f>
        <v>16.663059943735124</v>
      </c>
      <c r="F7" s="19">
        <v>6.73</v>
      </c>
      <c r="G7" s="4">
        <f>IF(AND((F7&gt;0),(F$4&gt;0)),(F7/F$4*100),"")</f>
        <v>16.088931388955295</v>
      </c>
      <c r="H7" s="19">
        <v>7.91</v>
      </c>
      <c r="I7" s="4">
        <f>IF(AND((H7&gt;0),(H$4&gt;0)),(H7/H$4*100),"")</f>
        <v>18.230006914035492</v>
      </c>
      <c r="J7" s="19">
        <v>7.17</v>
      </c>
      <c r="K7" s="4">
        <f>IF(AND((J7&gt;0),(J$4&gt;0)),(J7/J$4*100),"")</f>
        <v>16.051040967092007</v>
      </c>
      <c r="L7" s="19">
        <v>6.96</v>
      </c>
      <c r="M7" s="4">
        <f>IF(AND((L7&gt;0),(L$4&gt;0)),(L7/L$4*100),"")</f>
        <v>16.81971967133881</v>
      </c>
      <c r="N7" s="19">
        <v>8</v>
      </c>
      <c r="O7" s="4">
        <f>IF(AND((N7&gt;0),(N$4&gt;0)),(N7/N$4*100),"")</f>
        <v>17.909111260353704</v>
      </c>
      <c r="P7" s="19">
        <v>6.99</v>
      </c>
      <c r="Q7" s="4">
        <f>IF(AND((P7&gt;0),(P$4&gt;0)),(P7/P$4*100),"")</f>
        <v>15.897202638162383</v>
      </c>
      <c r="R7" s="19">
        <v>7.7</v>
      </c>
      <c r="S7" s="4">
        <f>IF(AND((R7&gt;0),(R$4&gt;0)),(R7/R$4*100),"")</f>
        <v>18.509615384615387</v>
      </c>
      <c r="T7" s="19">
        <v>7.8</v>
      </c>
      <c r="U7" s="4">
        <f>IF(AND((T7&gt;0),(T$4&gt;0)),(T7/T$4*100),"")</f>
        <v>17.547806524184477</v>
      </c>
      <c r="V7" s="19">
        <v>6.7</v>
      </c>
      <c r="W7" s="4">
        <f>IF(AND((V7&gt;0),(V$4&gt;0)),(V7/V$4*100),"")</f>
        <v>15.727699530516432</v>
      </c>
      <c r="X7" s="19">
        <v>7.3</v>
      </c>
      <c r="Y7" s="4">
        <f>IF(AND((X7&gt;0),(X$4&gt;0)),(X7/X$4*100),"")</f>
        <v>15.904139433551197</v>
      </c>
      <c r="Z7" s="19">
        <v>7.4</v>
      </c>
      <c r="AA7" s="4">
        <f>IF(AND((Z7&gt;0),(Z$4&gt;0)),(Z7/Z$4*100),"")</f>
        <v>17.249417249417252</v>
      </c>
      <c r="AB7" s="19">
        <v>8.8000000000000007</v>
      </c>
      <c r="AC7" s="4">
        <f>IF(AND((AB7&gt;0),(AB$4&gt;0)),(AB7/AB$4*100),"")</f>
        <v>19.775280898876407</v>
      </c>
      <c r="AD7" s="19">
        <v>8.1</v>
      </c>
      <c r="AE7" s="4">
        <f t="shared" si="25"/>
        <v>20.610687022900763</v>
      </c>
      <c r="AF7" s="19">
        <v>8</v>
      </c>
      <c r="AG7" s="4">
        <f t="shared" si="26"/>
        <v>18.095453517303778</v>
      </c>
      <c r="AH7" s="19">
        <v>8.6</v>
      </c>
      <c r="AI7" s="4">
        <f t="shared" si="27"/>
        <v>19.325842696629213</v>
      </c>
      <c r="AJ7" s="19">
        <v>7</v>
      </c>
      <c r="AK7" s="4">
        <f t="shared" si="28"/>
        <v>16.949152542372882</v>
      </c>
      <c r="AL7" s="19">
        <v>7.1</v>
      </c>
      <c r="AM7" s="4">
        <f t="shared" si="29"/>
        <v>16.985645933014354</v>
      </c>
      <c r="AN7" s="19">
        <v>7.4</v>
      </c>
      <c r="AO7" s="4">
        <f t="shared" si="30"/>
        <v>17.577197149643705</v>
      </c>
      <c r="AP7" s="19">
        <v>7.4</v>
      </c>
      <c r="AQ7" s="4">
        <f t="shared" si="31"/>
        <v>18.092909535452325</v>
      </c>
      <c r="AR7" s="19"/>
      <c r="AS7" s="4" t="str">
        <f t="shared" si="32"/>
        <v/>
      </c>
      <c r="AT7" s="19"/>
      <c r="AU7" s="4" t="str">
        <f t="shared" si="33"/>
        <v/>
      </c>
      <c r="AV7" s="19"/>
      <c r="AW7" s="4" t="str">
        <f t="shared" si="34"/>
        <v/>
      </c>
      <c r="AX7" s="19"/>
      <c r="AY7" s="4" t="str">
        <f t="shared" si="35"/>
        <v/>
      </c>
      <c r="AZ7" s="19"/>
      <c r="BA7" s="4" t="str">
        <f t="shared" si="36"/>
        <v/>
      </c>
      <c r="BB7" s="19"/>
      <c r="BC7" s="4" t="str">
        <f t="shared" si="37"/>
        <v/>
      </c>
      <c r="BD7" s="19"/>
      <c r="BE7" s="4" t="str">
        <f t="shared" si="38"/>
        <v/>
      </c>
      <c r="BF7" s="19"/>
      <c r="BG7" s="4" t="str">
        <f t="shared" si="39"/>
        <v/>
      </c>
      <c r="BH7" s="19"/>
      <c r="BI7" s="4" t="str">
        <f t="shared" si="40"/>
        <v/>
      </c>
      <c r="BK7" s="57" t="s">
        <v>21</v>
      </c>
      <c r="BL7" s="30">
        <f t="shared" si="16"/>
        <v>20</v>
      </c>
      <c r="BM7" s="31">
        <f t="shared" si="17"/>
        <v>6.7</v>
      </c>
      <c r="BN7" s="32" t="str">
        <f t="shared" si="18"/>
        <v>–</v>
      </c>
      <c r="BO7" s="33">
        <f t="shared" si="19"/>
        <v>8.8000000000000007</v>
      </c>
      <c r="BP7" s="34">
        <f t="shared" si="20"/>
        <v>15.727699530516432</v>
      </c>
      <c r="BQ7" s="35" t="str">
        <f t="shared" si="41"/>
        <v>–</v>
      </c>
      <c r="BR7" s="36">
        <f t="shared" si="21"/>
        <v>20.610687022900763</v>
      </c>
      <c r="BS7" s="37">
        <f t="shared" si="22"/>
        <v>7.5380000000000011</v>
      </c>
      <c r="BT7" s="38">
        <f t="shared" si="22"/>
        <v>17.50049601010755</v>
      </c>
      <c r="BU7" s="32">
        <f t="shared" si="23"/>
        <v>0.58231480001438174</v>
      </c>
      <c r="BV7" s="39">
        <f t="shared" si="23"/>
        <v>1.3526259312012232</v>
      </c>
      <c r="BW7" s="32" t="str">
        <f t="shared" si="24"/>
        <v>?</v>
      </c>
      <c r="BX7" s="35" t="str">
        <f t="shared" si="24"/>
        <v>?</v>
      </c>
    </row>
    <row r="8" spans="1:76" ht="16.5" customHeight="1">
      <c r="A8" s="10" t="s">
        <v>22</v>
      </c>
      <c r="B8" s="19"/>
      <c r="C8" s="4" t="str">
        <f>IF(AND((B8&gt;0),(B$4&gt;0)),(B8/B$4*100),"")</f>
        <v/>
      </c>
      <c r="D8" s="19">
        <v>23.49</v>
      </c>
      <c r="E8" s="4">
        <f>IF(AND((D8&gt;0),(D$4&gt;0)),(D8/D$4*100),"")</f>
        <v>50.833152997186751</v>
      </c>
      <c r="F8" s="19">
        <v>18.36</v>
      </c>
      <c r="G8" s="4">
        <f>IF(AND((F8&gt;0),(F$4&gt;0)),(F8/F$4*100),"")</f>
        <v>43.891943581161847</v>
      </c>
      <c r="H8" s="19">
        <v>19.670000000000002</v>
      </c>
      <c r="I8" s="4">
        <f>IF(AND((H8&gt;0),(H$4&gt;0)),(H8/H$4*100),"")</f>
        <v>45.333026042867026</v>
      </c>
      <c r="J8" s="19">
        <v>20.079999999999998</v>
      </c>
      <c r="K8" s="4">
        <f>IF(AND((J8&gt;0),(J$4&gt;0)),(J8/J$4*100),"")</f>
        <v>44.951869263487794</v>
      </c>
      <c r="L8" s="19">
        <v>19.600000000000001</v>
      </c>
      <c r="M8" s="4">
        <f>IF(AND((L8&gt;0),(L$4&gt;0)),(L8/L$4*100),"")</f>
        <v>47.365877235379408</v>
      </c>
      <c r="N8" s="19">
        <v>21.51</v>
      </c>
      <c r="O8" s="4">
        <f>IF(AND((N8&gt;0),(N$4&gt;0)),(N8/N$4*100),"")</f>
        <v>48.153122901276021</v>
      </c>
      <c r="P8" s="19">
        <v>20.239999999999998</v>
      </c>
      <c r="Q8" s="4">
        <f>IF(AND((P8&gt;0),(P$4&gt;0)),(P8/P$4*100),"")</f>
        <v>46.031385035251304</v>
      </c>
      <c r="R8" s="19">
        <v>21.6</v>
      </c>
      <c r="S8" s="4">
        <f>IF(AND((R8&gt;0),(R$4&gt;0)),(R8/R$4*100),"")</f>
        <v>51.923076923076927</v>
      </c>
      <c r="T8" s="19">
        <v>21.5</v>
      </c>
      <c r="U8" s="4">
        <f>IF(AND((T8&gt;0),(T$4&gt;0)),(T8/T$4*100),"")</f>
        <v>48.368953880764906</v>
      </c>
      <c r="V8" s="19"/>
      <c r="W8" s="4" t="str">
        <f>IF(AND((V8&gt;0),(V$4&gt;0)),(V8/V$4*100),"")</f>
        <v/>
      </c>
      <c r="X8" s="19">
        <v>21.88</v>
      </c>
      <c r="Y8" s="4">
        <f>IF(AND((X8&gt;0),(X$4&gt;0)),(X8/X$4*100),"")</f>
        <v>47.668845315904143</v>
      </c>
      <c r="Z8" s="19">
        <v>18.829999999999998</v>
      </c>
      <c r="AA8" s="4">
        <f>IF(AND((Z8&gt;0),(Z$4&gt;0)),(Z8/Z$4*100),"")</f>
        <v>43.892773892773889</v>
      </c>
      <c r="AB8" s="19">
        <v>23</v>
      </c>
      <c r="AC8" s="4">
        <f>IF(AND((AB8&gt;0),(AB$4&gt;0)),(AB8/AB$4*100),"")</f>
        <v>51.68539325842697</v>
      </c>
      <c r="AD8" s="19">
        <v>19.86</v>
      </c>
      <c r="AE8" s="4">
        <f t="shared" si="25"/>
        <v>50.534351145038173</v>
      </c>
      <c r="AF8" s="19">
        <v>21.5</v>
      </c>
      <c r="AG8" s="4">
        <f t="shared" si="26"/>
        <v>48.631531327753905</v>
      </c>
      <c r="AH8" s="19">
        <v>23.4</v>
      </c>
      <c r="AI8" s="4">
        <f t="shared" si="27"/>
        <v>52.584269662921344</v>
      </c>
      <c r="AJ8" s="19">
        <v>19.100000000000001</v>
      </c>
      <c r="AK8" s="4">
        <f t="shared" si="28"/>
        <v>46.246973365617436</v>
      </c>
      <c r="AL8" s="19">
        <v>19.3</v>
      </c>
      <c r="AM8" s="4">
        <f t="shared" si="29"/>
        <v>46.172248803827756</v>
      </c>
      <c r="AN8" s="19">
        <v>19.7</v>
      </c>
      <c r="AO8" s="4">
        <f t="shared" si="30"/>
        <v>46.793349168646074</v>
      </c>
      <c r="AP8" s="19">
        <v>20</v>
      </c>
      <c r="AQ8" s="4">
        <f t="shared" si="31"/>
        <v>48.899755501222501</v>
      </c>
      <c r="AR8" s="19"/>
      <c r="AS8" s="4" t="str">
        <f t="shared" si="32"/>
        <v/>
      </c>
      <c r="AT8" s="19"/>
      <c r="AU8" s="4" t="str">
        <f t="shared" si="33"/>
        <v/>
      </c>
      <c r="AV8" s="19"/>
      <c r="AW8" s="4" t="str">
        <f t="shared" si="34"/>
        <v/>
      </c>
      <c r="AX8" s="19"/>
      <c r="AY8" s="4" t="str">
        <f t="shared" si="35"/>
        <v/>
      </c>
      <c r="AZ8" s="19"/>
      <c r="BA8" s="4" t="str">
        <f t="shared" si="36"/>
        <v/>
      </c>
      <c r="BB8" s="19"/>
      <c r="BC8" s="4" t="str">
        <f t="shared" si="37"/>
        <v/>
      </c>
      <c r="BD8" s="19"/>
      <c r="BE8" s="4" t="str">
        <f t="shared" si="38"/>
        <v/>
      </c>
      <c r="BF8" s="19"/>
      <c r="BG8" s="4" t="str">
        <f t="shared" si="39"/>
        <v/>
      </c>
      <c r="BH8" s="19"/>
      <c r="BI8" s="4" t="str">
        <f t="shared" si="40"/>
        <v/>
      </c>
      <c r="BK8" s="57" t="s">
        <v>22</v>
      </c>
      <c r="BL8" s="30">
        <f t="shared" si="16"/>
        <v>19</v>
      </c>
      <c r="BM8" s="31">
        <f t="shared" si="17"/>
        <v>18.36</v>
      </c>
      <c r="BN8" s="32" t="str">
        <f t="shared" si="18"/>
        <v>–</v>
      </c>
      <c r="BO8" s="33">
        <f t="shared" si="19"/>
        <v>23.49</v>
      </c>
      <c r="BP8" s="34">
        <f t="shared" si="20"/>
        <v>43.891943581161847</v>
      </c>
      <c r="BQ8" s="35" t="str">
        <f t="shared" si="41"/>
        <v>–</v>
      </c>
      <c r="BR8" s="36">
        <f t="shared" si="21"/>
        <v>52.584269662921344</v>
      </c>
      <c r="BS8" s="37">
        <f t="shared" si="22"/>
        <v>20.664210526315788</v>
      </c>
      <c r="BT8" s="38">
        <f t="shared" si="22"/>
        <v>47.892731542241279</v>
      </c>
      <c r="BU8" s="32">
        <f t="shared" si="23"/>
        <v>1.5462007767768267</v>
      </c>
      <c r="BV8" s="39">
        <f t="shared" si="23"/>
        <v>2.6665990135059987</v>
      </c>
      <c r="BW8" s="32" t="str">
        <f t="shared" si="24"/>
        <v>?</v>
      </c>
      <c r="BX8" s="35" t="str">
        <f t="shared" si="24"/>
        <v>?</v>
      </c>
    </row>
    <row r="9" spans="1:76" ht="16.5" customHeight="1">
      <c r="A9" s="10" t="s">
        <v>24</v>
      </c>
      <c r="B9" s="19"/>
      <c r="C9" s="4" t="str">
        <f>IF(AND((B9&gt;0),(B$4&gt;0)),(B9/B$4*100),"")</f>
        <v/>
      </c>
      <c r="D9" s="19">
        <v>6.07</v>
      </c>
      <c r="E9" s="4">
        <f>IF(AND((D9&gt;0),(D$4&gt;0)),(D9/D$4*100),"")</f>
        <v>13.135684916684701</v>
      </c>
      <c r="F9" s="19">
        <v>6.77</v>
      </c>
      <c r="G9" s="4">
        <f>IF(AND((F9&gt;0),(F$4&gt;0)),(F9/F$4*100),"")</f>
        <v>16.184556538369591</v>
      </c>
      <c r="H9" s="19">
        <v>4.38</v>
      </c>
      <c r="I9" s="4">
        <f>IF(AND((H9&gt;0),(H$4&gt;0)),(H9/H$4*100),"")</f>
        <v>10.094491818391333</v>
      </c>
      <c r="J9" s="19">
        <v>6.25</v>
      </c>
      <c r="K9" s="4">
        <f>IF(AND((J9&gt;0),(J$4&gt;0)),(J9/J$4*100),"")</f>
        <v>13.991493172151332</v>
      </c>
      <c r="L9" s="19">
        <v>6.5</v>
      </c>
      <c r="M9" s="4">
        <f>IF(AND((L9&gt;0),(L$4&gt;0)),(L9/L$4*100),"")</f>
        <v>15.70807153214113</v>
      </c>
      <c r="N9" s="19">
        <v>5.57</v>
      </c>
      <c r="O9" s="4">
        <f>IF(AND((N9&gt;0),(N$4&gt;0)),(N9/N$4*100),"")</f>
        <v>12.469218715021267</v>
      </c>
      <c r="P9" s="19">
        <v>6.05</v>
      </c>
      <c r="Q9" s="4">
        <f>IF(AND((P9&gt;0),(P$4&gt;0)),(P9/P$4*100),"")</f>
        <v>13.759381396406642</v>
      </c>
      <c r="R9" s="19">
        <v>5.58</v>
      </c>
      <c r="S9" s="4">
        <f>IF(AND((R9&gt;0),(R$4&gt;0)),(R9/R$4*100),"")</f>
        <v>13.413461538461538</v>
      </c>
      <c r="T9" s="19">
        <v>5.3</v>
      </c>
      <c r="U9" s="4">
        <f>IF(AND((T9&gt;0),(T$4&gt;0)),(T9/T$4*100),"")</f>
        <v>11.923509561304837</v>
      </c>
      <c r="V9" s="19">
        <v>5.12</v>
      </c>
      <c r="W9" s="4">
        <f>IF(AND((V9&gt;0),(V$4&gt;0)),(V9/V$4*100),"")</f>
        <v>12.018779342723004</v>
      </c>
      <c r="X9" s="19">
        <v>6.1</v>
      </c>
      <c r="Y9" s="4">
        <f>IF(AND((X9&gt;0),(X$4&gt;0)),(X9/X$4*100),"")</f>
        <v>13.289760348583879</v>
      </c>
      <c r="Z9" s="19">
        <v>5.43</v>
      </c>
      <c r="AA9" s="4">
        <f>IF(AND((Z9&gt;0),(Z$4&gt;0)),(Z9/Z$4*100),"")</f>
        <v>12.657342657342657</v>
      </c>
      <c r="AB9" s="19">
        <v>5.5</v>
      </c>
      <c r="AC9" s="4">
        <f>IF(AND((AB9&gt;0),(AB$4&gt;0)),(AB9/AB$4*100),"")</f>
        <v>12.359550561797752</v>
      </c>
      <c r="AD9" s="19">
        <v>5.6</v>
      </c>
      <c r="AE9" s="4">
        <f t="shared" si="25"/>
        <v>14.249363867684478</v>
      </c>
      <c r="AF9" s="19">
        <v>6</v>
      </c>
      <c r="AG9" s="4">
        <f t="shared" si="26"/>
        <v>13.571590137977832</v>
      </c>
      <c r="AH9" s="19">
        <v>6.1</v>
      </c>
      <c r="AI9" s="4">
        <f t="shared" si="27"/>
        <v>13.707865168539325</v>
      </c>
      <c r="AJ9" s="19">
        <v>5.6</v>
      </c>
      <c r="AK9" s="4">
        <f t="shared" si="28"/>
        <v>13.559322033898304</v>
      </c>
      <c r="AL9" s="19">
        <v>5.32</v>
      </c>
      <c r="AM9" s="4">
        <f t="shared" si="29"/>
        <v>12.727272727272728</v>
      </c>
      <c r="AN9" s="19">
        <v>5.3</v>
      </c>
      <c r="AO9" s="4">
        <f t="shared" si="30"/>
        <v>12.589073634204276</v>
      </c>
      <c r="AP9" s="19">
        <v>5.3</v>
      </c>
      <c r="AQ9" s="4">
        <f t="shared" si="31"/>
        <v>12.95843520782396</v>
      </c>
      <c r="AR9" s="19"/>
      <c r="AS9" s="4" t="str">
        <f t="shared" si="32"/>
        <v/>
      </c>
      <c r="AT9" s="19"/>
      <c r="AU9" s="4" t="str">
        <f t="shared" si="33"/>
        <v/>
      </c>
      <c r="AV9" s="19"/>
      <c r="AW9" s="4" t="str">
        <f t="shared" si="34"/>
        <v/>
      </c>
      <c r="AX9" s="19"/>
      <c r="AY9" s="4" t="str">
        <f t="shared" si="35"/>
        <v/>
      </c>
      <c r="AZ9" s="19"/>
      <c r="BA9" s="4" t="str">
        <f t="shared" si="36"/>
        <v/>
      </c>
      <c r="BB9" s="19"/>
      <c r="BC9" s="4" t="str">
        <f t="shared" si="37"/>
        <v/>
      </c>
      <c r="BD9" s="19"/>
      <c r="BE9" s="4" t="str">
        <f t="shared" si="38"/>
        <v/>
      </c>
      <c r="BF9" s="19"/>
      <c r="BG9" s="4" t="str">
        <f t="shared" si="39"/>
        <v/>
      </c>
      <c r="BH9" s="19"/>
      <c r="BI9" s="4" t="str">
        <f t="shared" si="40"/>
        <v/>
      </c>
      <c r="BK9" s="57" t="s">
        <v>24</v>
      </c>
      <c r="BL9" s="30">
        <f t="shared" si="16"/>
        <v>20</v>
      </c>
      <c r="BM9" s="31">
        <f t="shared" si="17"/>
        <v>4.38</v>
      </c>
      <c r="BN9" s="32" t="str">
        <f t="shared" si="18"/>
        <v>–</v>
      </c>
      <c r="BO9" s="33">
        <f t="shared" si="19"/>
        <v>6.77</v>
      </c>
      <c r="BP9" s="34">
        <f t="shared" si="20"/>
        <v>10.094491818391333</v>
      </c>
      <c r="BQ9" s="35" t="str">
        <f t="shared" si="41"/>
        <v>–</v>
      </c>
      <c r="BR9" s="36">
        <f t="shared" si="21"/>
        <v>16.184556538369591</v>
      </c>
      <c r="BS9" s="37">
        <f t="shared" si="22"/>
        <v>5.6919999999999984</v>
      </c>
      <c r="BT9" s="38">
        <f t="shared" si="22"/>
        <v>13.218411243839029</v>
      </c>
      <c r="BU9" s="32">
        <f t="shared" si="23"/>
        <v>0.54400657890758719</v>
      </c>
      <c r="BV9" s="39">
        <f t="shared" si="23"/>
        <v>1.3113563222021527</v>
      </c>
      <c r="BW9" s="32" t="str">
        <f t="shared" si="24"/>
        <v>?</v>
      </c>
      <c r="BX9" s="35" t="str">
        <f t="shared" si="24"/>
        <v>?</v>
      </c>
    </row>
    <row r="10" spans="1:76" ht="16.5" customHeight="1">
      <c r="A10" s="10" t="s">
        <v>23</v>
      </c>
      <c r="B10" s="19"/>
      <c r="C10" s="4" t="str">
        <f>IF(AND((B10&gt;0),(B$4&gt;0)),(B10/B$4*100),"")</f>
        <v/>
      </c>
      <c r="D10" s="19">
        <v>48.38</v>
      </c>
      <c r="E10" s="4">
        <f>IF(AND((D10&gt;0),(D$4&gt;0)),(D10/D$4*100),"")</f>
        <v>104.69595325687082</v>
      </c>
      <c r="F10" s="19">
        <v>40.47</v>
      </c>
      <c r="G10" s="4">
        <f>IF(AND((F10&gt;0),(F$4&gt;0)),(F10/F$4*100),"")</f>
        <v>96.748744919913946</v>
      </c>
      <c r="H10" s="19">
        <v>47.64</v>
      </c>
      <c r="I10" s="4">
        <f>IF(AND((H10&gt;0),(H$4&gt;0)),(H10/H$4*100),"")</f>
        <v>109.79488361373588</v>
      </c>
      <c r="J10" s="19">
        <v>41.47</v>
      </c>
      <c r="K10" s="4">
        <f>IF(AND((J10&gt;0),(J$4&gt;0)),(J10/J$4*100),"")</f>
        <v>92.836355495858513</v>
      </c>
      <c r="L10" s="19">
        <v>44.02</v>
      </c>
      <c r="M10" s="4">
        <f>IF(AND((L10&gt;0),(L$4&gt;0)),(L10/L$4*100),"")</f>
        <v>106.37989366843885</v>
      </c>
      <c r="N10" s="19">
        <v>45.33</v>
      </c>
      <c r="O10" s="4">
        <f>IF(AND((N10&gt;0),(N$4&gt;0)),(N10/N$4*100),"")</f>
        <v>101.47750167897918</v>
      </c>
      <c r="P10" s="19">
        <v>50.06</v>
      </c>
      <c r="Q10" s="4">
        <f>IF(AND((P10&gt;0),(P$4&gt;0)),(P10/P$4*100),"")</f>
        <v>113.85035251307711</v>
      </c>
      <c r="R10" s="19">
        <v>50.15</v>
      </c>
      <c r="S10" s="4">
        <f>IF(AND((R10&gt;0),(R$4&gt;0)),(R10/R$4*100),"")</f>
        <v>120.5528846153846</v>
      </c>
      <c r="T10" s="19">
        <v>50.1</v>
      </c>
      <c r="U10" s="4">
        <f>IF(AND((T10&gt;0),(T$4&gt;0)),(T10/T$4*100),"")</f>
        <v>112.71091113610798</v>
      </c>
      <c r="V10" s="19">
        <v>45.28</v>
      </c>
      <c r="W10" s="4">
        <f>IF(AND((V10&gt;0),(V$4&gt;0)),(V10/V$4*100),"")</f>
        <v>106.29107981220658</v>
      </c>
      <c r="X10" s="19">
        <v>50.55</v>
      </c>
      <c r="Y10" s="4">
        <f>IF(AND((X10&gt;0),(X$4&gt;0)),(X10/X$4*100),"")</f>
        <v>110.13071895424835</v>
      </c>
      <c r="Z10" s="19">
        <v>40.229999999999997</v>
      </c>
      <c r="AA10" s="4">
        <f>IF(AND((Z10&gt;0),(Z$4&gt;0)),(Z10/Z$4*100),"")</f>
        <v>93.776223776223773</v>
      </c>
      <c r="AB10" s="19">
        <v>52.7</v>
      </c>
      <c r="AC10" s="4">
        <f>IF(AND((AB10&gt;0),(AB$4&gt;0)),(AB10/AB$4*100),"")</f>
        <v>118.42696629213482</v>
      </c>
      <c r="AD10" s="19">
        <v>47.1</v>
      </c>
      <c r="AE10" s="4">
        <f t="shared" si="25"/>
        <v>119.84732824427482</v>
      </c>
      <c r="AF10" s="19">
        <v>44.86</v>
      </c>
      <c r="AG10" s="4">
        <f t="shared" si="26"/>
        <v>101.47025559828093</v>
      </c>
      <c r="AH10" s="19">
        <v>47.5</v>
      </c>
      <c r="AI10" s="4">
        <f t="shared" si="27"/>
        <v>106.74157303370787</v>
      </c>
      <c r="AJ10" s="19">
        <v>41.7</v>
      </c>
      <c r="AK10" s="4">
        <f t="shared" si="28"/>
        <v>100.96852300242132</v>
      </c>
      <c r="AL10" s="19">
        <v>43.7</v>
      </c>
      <c r="AM10" s="4">
        <f t="shared" si="29"/>
        <v>104.54545454545456</v>
      </c>
      <c r="AN10" s="19">
        <v>44.4</v>
      </c>
      <c r="AO10" s="4">
        <f t="shared" si="30"/>
        <v>105.46318289786223</v>
      </c>
      <c r="AP10" s="19">
        <v>41.84</v>
      </c>
      <c r="AQ10" s="4">
        <f t="shared" si="31"/>
        <v>102.29828850855746</v>
      </c>
      <c r="AR10" s="19"/>
      <c r="AS10" s="4" t="str">
        <f t="shared" si="32"/>
        <v/>
      </c>
      <c r="AT10" s="19"/>
      <c r="AU10" s="4" t="str">
        <f t="shared" si="33"/>
        <v/>
      </c>
      <c r="AV10" s="19"/>
      <c r="AW10" s="4" t="str">
        <f t="shared" si="34"/>
        <v/>
      </c>
      <c r="AX10" s="19"/>
      <c r="AY10" s="4" t="str">
        <f t="shared" si="35"/>
        <v/>
      </c>
      <c r="AZ10" s="19"/>
      <c r="BA10" s="4" t="str">
        <f t="shared" si="36"/>
        <v/>
      </c>
      <c r="BB10" s="19"/>
      <c r="BC10" s="4" t="str">
        <f t="shared" si="37"/>
        <v/>
      </c>
      <c r="BD10" s="19"/>
      <c r="BE10" s="4" t="str">
        <f t="shared" si="38"/>
        <v/>
      </c>
      <c r="BF10" s="19"/>
      <c r="BG10" s="4" t="str">
        <f t="shared" si="39"/>
        <v/>
      </c>
      <c r="BH10" s="19"/>
      <c r="BI10" s="4" t="str">
        <f t="shared" si="40"/>
        <v/>
      </c>
      <c r="BK10" s="57" t="s">
        <v>23</v>
      </c>
      <c r="BL10" s="30">
        <f t="shared" si="16"/>
        <v>20</v>
      </c>
      <c r="BM10" s="31">
        <f t="shared" si="17"/>
        <v>40.229999999999997</v>
      </c>
      <c r="BN10" s="32" t="str">
        <f t="shared" si="18"/>
        <v>–</v>
      </c>
      <c r="BO10" s="33">
        <f t="shared" si="19"/>
        <v>52.7</v>
      </c>
      <c r="BP10" s="34">
        <f t="shared" si="20"/>
        <v>92.836355495858513</v>
      </c>
      <c r="BQ10" s="35" t="str">
        <f t="shared" si="41"/>
        <v>–</v>
      </c>
      <c r="BR10" s="36">
        <f t="shared" si="21"/>
        <v>120.5528846153846</v>
      </c>
      <c r="BS10" s="37">
        <f t="shared" si="22"/>
        <v>45.874000000000009</v>
      </c>
      <c r="BT10" s="38">
        <f t="shared" si="22"/>
        <v>106.45035377818699</v>
      </c>
      <c r="BU10" s="32">
        <f t="shared" si="23"/>
        <v>3.7122321274970203</v>
      </c>
      <c r="BV10" s="39">
        <f t="shared" si="23"/>
        <v>7.8980269726187116</v>
      </c>
      <c r="BW10" s="32" t="str">
        <f t="shared" si="24"/>
        <v>?</v>
      </c>
      <c r="BX10" s="35" t="str">
        <f t="shared" si="24"/>
        <v>?</v>
      </c>
    </row>
    <row r="11" spans="1:76" ht="16.5" customHeight="1">
      <c r="A11" s="10" t="s">
        <v>38</v>
      </c>
      <c r="B11" s="68" t="str">
        <f>IF(AND((B10&gt;0),(B3&gt;0)),(B10/B3),"")</f>
        <v/>
      </c>
      <c r="C11" s="4" t="s">
        <v>3</v>
      </c>
      <c r="D11" s="68">
        <f>IF(AND((D10&gt;0),(D3&gt;0)),(D10/D3),"")</f>
        <v>0.20506082312550333</v>
      </c>
      <c r="E11" s="4" t="s">
        <v>3</v>
      </c>
      <c r="F11" s="68">
        <f>IF(AND((F10&gt;0),(F3&gt;0)),(F10/F3),"")</f>
        <v>0.18763909495548961</v>
      </c>
      <c r="G11" s="4" t="s">
        <v>3</v>
      </c>
      <c r="H11" s="68">
        <f>IF(AND((H10&gt;0),(H3&gt;0)),(H10/H3),"")</f>
        <v>0.21695965024136987</v>
      </c>
      <c r="I11" s="4" t="s">
        <v>3</v>
      </c>
      <c r="J11" s="68">
        <f>IF(AND((J10&gt;0),(J3&gt;0)),(J10/J3),"")</f>
        <v>0.18175044922645398</v>
      </c>
      <c r="K11" s="4" t="s">
        <v>3</v>
      </c>
      <c r="L11" s="68">
        <f>IF(AND((L10&gt;0),(L3&gt;0)),(L10/L3),"")</f>
        <v>0.22690721649484538</v>
      </c>
      <c r="M11" s="4" t="s">
        <v>3</v>
      </c>
      <c r="N11" s="68">
        <f>IF(AND((N10&gt;0),(N3&gt;0)),(N10/N3),"")</f>
        <v>0.20236607142857141</v>
      </c>
      <c r="O11" s="4" t="s">
        <v>3</v>
      </c>
      <c r="P11" s="68">
        <f>IF(AND((P10&gt;0),(P3&gt;0)),(P10/P3),"")</f>
        <v>0.21844045904786841</v>
      </c>
      <c r="Q11" s="4" t="s">
        <v>3</v>
      </c>
      <c r="R11" s="68">
        <f>IF(AND((R10&gt;0),(R3&gt;0)),(R10/R3),"")</f>
        <v>0.22488789237668161</v>
      </c>
      <c r="S11" s="4" t="s">
        <v>3</v>
      </c>
      <c r="T11" s="68">
        <f>IF(AND((T10&gt;0),(T3&gt;0)),(T10/T3),"")</f>
        <v>0.22772727272727272</v>
      </c>
      <c r="U11" s="4" t="s">
        <v>3</v>
      </c>
      <c r="V11" s="68">
        <f>IF(AND((V10&gt;0),(V3&gt;0)),(V10/V3),"")</f>
        <v>0.21769230769230768</v>
      </c>
      <c r="W11" s="4" t="s">
        <v>3</v>
      </c>
      <c r="X11" s="68">
        <f>IF(AND((X10&gt;0),(X3&gt;0)),(X10/X3),"")</f>
        <v>0.21788793103448276</v>
      </c>
      <c r="Y11" s="4" t="s">
        <v>3</v>
      </c>
      <c r="Z11" s="68">
        <f>IF(AND((Z10&gt;0),(Z3&gt;0)),(Z10/Z3),"")</f>
        <v>0.18454128440366971</v>
      </c>
      <c r="AA11" s="4" t="s">
        <v>3</v>
      </c>
      <c r="AB11" s="68">
        <f>IF(AND((AB10&gt;0),(AB3&gt;0)),(AB10/AB3),"")</f>
        <v>0.23632286995515697</v>
      </c>
      <c r="AC11" s="4" t="s">
        <v>3</v>
      </c>
      <c r="AD11" s="68">
        <f t="shared" ref="AD11" si="42">IF(AND((AD10&gt;0),(AD3&gt;0)),(AD10/AD3),"")</f>
        <v>0.24404145077720207</v>
      </c>
      <c r="AE11" s="4" t="s">
        <v>3</v>
      </c>
      <c r="AF11" s="68">
        <f t="shared" ref="AF11" si="43">IF(AND((AF10&gt;0),(AF3&gt;0)),(AF10/AF3),"")</f>
        <v>0.20298642533936651</v>
      </c>
      <c r="AG11" s="4" t="s">
        <v>3</v>
      </c>
      <c r="AH11" s="68">
        <f t="shared" ref="AH11" si="44">IF(AND((AH10&gt;0),(AH3&gt;0)),(AH10/AH3),"")</f>
        <v>0.21205357142857142</v>
      </c>
      <c r="AI11" s="4" t="s">
        <v>3</v>
      </c>
      <c r="AJ11" s="68">
        <f t="shared" ref="AJ11" si="45">IF(AND((AJ10&gt;0),(AJ3&gt;0)),(AJ10/AJ3),"")</f>
        <v>0.20275198132931396</v>
      </c>
      <c r="AK11" s="4" t="s">
        <v>3</v>
      </c>
      <c r="AL11" s="68">
        <f t="shared" ref="AL11" si="46">IF(AND((AL10&gt;0),(AL3&gt;0)),(AL10/AL3),"")</f>
        <v>0.2051643192488263</v>
      </c>
      <c r="AM11" s="4" t="s">
        <v>3</v>
      </c>
      <c r="AN11" s="68">
        <f t="shared" ref="AN11" si="47">IF(AND((AN10&gt;0),(AN3&gt;0)),(AN10/AN3),"")</f>
        <v>0.22089552238805971</v>
      </c>
      <c r="AO11" s="4" t="s">
        <v>3</v>
      </c>
      <c r="AP11" s="68">
        <f t="shared" ref="AP11" si="48">IF(AND((AP10&gt;0),(AP3&gt;0)),(AP10/AP3),"")</f>
        <v>0.2202105263157895</v>
      </c>
      <c r="AQ11" s="4" t="s">
        <v>3</v>
      </c>
      <c r="AR11" s="68" t="str">
        <f t="shared" ref="AR11" si="49">IF(AND((AR10&gt;0),(AR3&gt;0)),(AR10/AR3),"")</f>
        <v/>
      </c>
      <c r="AS11" s="4" t="s">
        <v>3</v>
      </c>
      <c r="AT11" s="68" t="str">
        <f t="shared" ref="AT11" si="50">IF(AND((AT10&gt;0),(AT3&gt;0)),(AT10/AT3),"")</f>
        <v/>
      </c>
      <c r="AU11" s="4" t="s">
        <v>3</v>
      </c>
      <c r="AV11" s="68" t="str">
        <f t="shared" ref="AV11" si="51">IF(AND((AV10&gt;0),(AV3&gt;0)),(AV10/AV3),"")</f>
        <v/>
      </c>
      <c r="AW11" s="4" t="s">
        <v>3</v>
      </c>
      <c r="AX11" s="68" t="str">
        <f t="shared" ref="AX11" si="52">IF(AND((AX10&gt;0),(AX3&gt;0)),(AX10/AX3),"")</f>
        <v/>
      </c>
      <c r="AY11" s="4" t="s">
        <v>3</v>
      </c>
      <c r="AZ11" s="68" t="str">
        <f t="shared" ref="AZ11" si="53">IF(AND((AZ10&gt;0),(AZ3&gt;0)),(AZ10/AZ3),"")</f>
        <v/>
      </c>
      <c r="BA11" s="4" t="s">
        <v>3</v>
      </c>
      <c r="BB11" s="68" t="str">
        <f t="shared" ref="BB11" si="54">IF(AND((BB10&gt;0),(BB3&gt;0)),(BB10/BB3),"")</f>
        <v/>
      </c>
      <c r="BC11" s="4" t="s">
        <v>3</v>
      </c>
      <c r="BD11" s="68" t="str">
        <f t="shared" ref="BD11" si="55">IF(AND((BD10&gt;0),(BD3&gt;0)),(BD10/BD3),"")</f>
        <v/>
      </c>
      <c r="BE11" s="4" t="s">
        <v>3</v>
      </c>
      <c r="BF11" s="68" t="str">
        <f t="shared" ref="BF11" si="56">IF(AND((BF10&gt;0),(BF3&gt;0)),(BF10/BF3),"")</f>
        <v/>
      </c>
      <c r="BG11" s="4" t="s">
        <v>3</v>
      </c>
      <c r="BH11" s="68" t="str">
        <f t="shared" ref="BH11" si="57">IF(AND((BH10&gt;0),(BH3&gt;0)),(BH10/BH3),"")</f>
        <v/>
      </c>
      <c r="BI11" s="4" t="s">
        <v>3</v>
      </c>
      <c r="BK11" s="57" t="s">
        <v>38</v>
      </c>
      <c r="BL11" s="30">
        <f t="shared" si="16"/>
        <v>20</v>
      </c>
      <c r="BM11" s="40">
        <f t="shared" si="17"/>
        <v>0.18175044922645398</v>
      </c>
      <c r="BN11" s="22" t="str">
        <f t="shared" si="18"/>
        <v>–</v>
      </c>
      <c r="BO11" s="41">
        <f t="shared" si="19"/>
        <v>0.24404145077720207</v>
      </c>
      <c r="BP11" s="24" t="str">
        <f t="shared" si="20"/>
        <v/>
      </c>
      <c r="BQ11" s="6" t="s">
        <v>3</v>
      </c>
      <c r="BR11" s="26" t="str">
        <f t="shared" si="21"/>
        <v/>
      </c>
      <c r="BS11" s="42">
        <f t="shared" si="22"/>
        <v>0.2128143559768402</v>
      </c>
      <c r="BT11" s="28" t="s">
        <v>3</v>
      </c>
      <c r="BU11" s="43">
        <f t="shared" si="23"/>
        <v>1.6443345245612619E-2</v>
      </c>
      <c r="BV11" s="29" t="s">
        <v>3</v>
      </c>
      <c r="BW11" s="43" t="str">
        <f t="shared" si="24"/>
        <v>?</v>
      </c>
      <c r="BX11" s="25" t="s">
        <v>3</v>
      </c>
    </row>
    <row r="12" spans="1:76" ht="16.5" customHeight="1">
      <c r="A12" s="10" t="s">
        <v>39</v>
      </c>
      <c r="B12" s="68" t="str">
        <f>IF(AND((B6&gt;0),(B8&gt;0)),(B6/B8),"")</f>
        <v/>
      </c>
      <c r="C12" s="4" t="s">
        <v>3</v>
      </c>
      <c r="D12" s="68">
        <f>IF(AND((D6&gt;0),(D8&gt;0)),(D6/D8),"")</f>
        <v>0.86930608769689244</v>
      </c>
      <c r="E12" s="4" t="s">
        <v>3</v>
      </c>
      <c r="F12" s="68">
        <f>IF(AND((F6&gt;0),(F8&gt;0)),(F6/F8),"")</f>
        <v>0.85838779956427014</v>
      </c>
      <c r="G12" s="4" t="s">
        <v>3</v>
      </c>
      <c r="H12" s="68">
        <f>IF(AND((H6&gt;0),(H8&gt;0)),(H6/H8),"")</f>
        <v>0.84239959328927294</v>
      </c>
      <c r="I12" s="4" t="s">
        <v>3</v>
      </c>
      <c r="J12" s="68">
        <f>IF(AND((J6&gt;0),(J8&gt;0)),(J6/J8),"")</f>
        <v>0.904382470119522</v>
      </c>
      <c r="K12" s="4" t="s">
        <v>3</v>
      </c>
      <c r="L12" s="68">
        <f>IF(AND((L6&gt;0),(L8&gt;0)),(L6/L8),"")</f>
        <v>0.89540816326530615</v>
      </c>
      <c r="M12" s="4" t="s">
        <v>3</v>
      </c>
      <c r="N12" s="68">
        <f>IF(AND((N6&gt;0),(N8&gt;0)),(N6/N8),"")</f>
        <v>0.85262668526266849</v>
      </c>
      <c r="O12" s="4" t="s">
        <v>3</v>
      </c>
      <c r="P12" s="68">
        <f>IF(AND((P6&gt;0),(P8&gt;0)),(P6/P8),"")</f>
        <v>0.83992094861660083</v>
      </c>
      <c r="Q12" s="4" t="s">
        <v>3</v>
      </c>
      <c r="R12" s="68">
        <f>IF(AND((R6&gt;0),(R8&gt;0)),(R6/R8),"")</f>
        <v>0.8657407407407407</v>
      </c>
      <c r="S12" s="4" t="s">
        <v>3</v>
      </c>
      <c r="T12" s="68">
        <f>IF(AND((T6&gt;0),(T8&gt;0)),(T6/T8),"")</f>
        <v>0.87069767441860457</v>
      </c>
      <c r="U12" s="4" t="s">
        <v>3</v>
      </c>
      <c r="V12" s="68" t="str">
        <f>IF(AND((V6&gt;0),(V8&gt;0)),(V6/V8),"")</f>
        <v/>
      </c>
      <c r="W12" s="4" t="s">
        <v>3</v>
      </c>
      <c r="X12" s="68">
        <f>IF(AND((X6&gt;0),(X8&gt;0)),(X6/X8),"")</f>
        <v>0.91864716636197452</v>
      </c>
      <c r="Y12" s="4" t="s">
        <v>3</v>
      </c>
      <c r="Z12" s="68">
        <f>IF(AND((Z6&gt;0),(Z8&gt;0)),(Z6/Z8),"")</f>
        <v>0.9453000531067447</v>
      </c>
      <c r="AA12" s="4" t="s">
        <v>3</v>
      </c>
      <c r="AB12" s="68">
        <f>IF(AND((AB6&gt;0),(AB8&gt;0)),(AB6/AB8),"")</f>
        <v>0.86347826086956514</v>
      </c>
      <c r="AC12" s="4" t="s">
        <v>3</v>
      </c>
      <c r="AD12" s="68">
        <f t="shared" ref="AD12" si="58">IF(AND((AD6&gt;0),(AD8&gt;0)),(AD6/AD8),"")</f>
        <v>0.81419939577039291</v>
      </c>
      <c r="AE12" s="4" t="s">
        <v>3</v>
      </c>
      <c r="AF12" s="68">
        <f t="shared" ref="AF12" si="59">IF(AND((AF6&gt;0),(AF8&gt;0)),(AF6/AF8),"")</f>
        <v>0.9255813953488371</v>
      </c>
      <c r="AG12" s="4" t="s">
        <v>3</v>
      </c>
      <c r="AH12" s="68">
        <f t="shared" ref="AH12" si="60">IF(AND((AH6&gt;0),(AH8&gt;0)),(AH6/AH8),"")</f>
        <v>0.83333333333333337</v>
      </c>
      <c r="AI12" s="4" t="s">
        <v>3</v>
      </c>
      <c r="AJ12" s="68">
        <f t="shared" ref="AJ12" si="61">IF(AND((AJ6&gt;0),(AJ8&gt;0)),(AJ6/AJ8),"")</f>
        <v>0.83246073298429313</v>
      </c>
      <c r="AK12" s="4" t="s">
        <v>3</v>
      </c>
      <c r="AL12" s="68">
        <f t="shared" ref="AL12" si="62">IF(AND((AL6&gt;0),(AL8&gt;0)),(AL6/AL8),"")</f>
        <v>0.91191709844559588</v>
      </c>
      <c r="AM12" s="4" t="s">
        <v>3</v>
      </c>
      <c r="AN12" s="68">
        <f t="shared" ref="AN12" si="63">IF(AND((AN6&gt;0),(AN8&gt;0)),(AN6/AN8),"")</f>
        <v>0.82741116751269039</v>
      </c>
      <c r="AO12" s="4" t="s">
        <v>3</v>
      </c>
      <c r="AP12" s="68">
        <f t="shared" ref="AP12" si="64">IF(AND((AP6&gt;0),(AP8&gt;0)),(AP6/AP8),"")</f>
        <v>0.83000000000000007</v>
      </c>
      <c r="AQ12" s="4" t="s">
        <v>3</v>
      </c>
      <c r="AR12" s="68" t="str">
        <f t="shared" ref="AR12" si="65">IF(AND((AR6&gt;0),(AR8&gt;0)),(AR6/AR8),"")</f>
        <v/>
      </c>
      <c r="AS12" s="4" t="s">
        <v>3</v>
      </c>
      <c r="AT12" s="68" t="str">
        <f t="shared" ref="AT12" si="66">IF(AND((AT6&gt;0),(AT8&gt;0)),(AT6/AT8),"")</f>
        <v/>
      </c>
      <c r="AU12" s="4" t="s">
        <v>3</v>
      </c>
      <c r="AV12" s="68" t="str">
        <f t="shared" ref="AV12" si="67">IF(AND((AV6&gt;0),(AV8&gt;0)),(AV6/AV8),"")</f>
        <v/>
      </c>
      <c r="AW12" s="4" t="s">
        <v>3</v>
      </c>
      <c r="AX12" s="68" t="str">
        <f t="shared" ref="AX12" si="68">IF(AND((AX6&gt;0),(AX8&gt;0)),(AX6/AX8),"")</f>
        <v/>
      </c>
      <c r="AY12" s="4" t="s">
        <v>3</v>
      </c>
      <c r="AZ12" s="68" t="str">
        <f t="shared" ref="AZ12" si="69">IF(AND((AZ6&gt;0),(AZ8&gt;0)),(AZ6/AZ8),"")</f>
        <v/>
      </c>
      <c r="BA12" s="4" t="s">
        <v>3</v>
      </c>
      <c r="BB12" s="68" t="str">
        <f t="shared" ref="BB12" si="70">IF(AND((BB6&gt;0),(BB8&gt;0)),(BB6/BB8),"")</f>
        <v/>
      </c>
      <c r="BC12" s="4" t="s">
        <v>3</v>
      </c>
      <c r="BD12" s="68" t="str">
        <f t="shared" ref="BD12" si="71">IF(AND((BD6&gt;0),(BD8&gt;0)),(BD6/BD8),"")</f>
        <v/>
      </c>
      <c r="BE12" s="4" t="s">
        <v>3</v>
      </c>
      <c r="BF12" s="68" t="str">
        <f t="shared" ref="BF12" si="72">IF(AND((BF6&gt;0),(BF8&gt;0)),(BF6/BF8),"")</f>
        <v/>
      </c>
      <c r="BG12" s="4" t="s">
        <v>3</v>
      </c>
      <c r="BH12" s="68" t="str">
        <f t="shared" ref="BH12" si="73">IF(AND((BH6&gt;0),(BH8&gt;0)),(BH6/BH8),"")</f>
        <v/>
      </c>
      <c r="BI12" s="4" t="s">
        <v>3</v>
      </c>
      <c r="BK12" s="57" t="s">
        <v>39</v>
      </c>
      <c r="BL12" s="30">
        <f t="shared" si="16"/>
        <v>19</v>
      </c>
      <c r="BM12" s="40">
        <f t="shared" si="17"/>
        <v>0.81419939577039291</v>
      </c>
      <c r="BN12" s="22" t="str">
        <f t="shared" si="18"/>
        <v>–</v>
      </c>
      <c r="BO12" s="41">
        <f t="shared" si="19"/>
        <v>0.9453000531067447</v>
      </c>
      <c r="BP12" s="24" t="str">
        <f t="shared" si="20"/>
        <v/>
      </c>
      <c r="BQ12" s="6" t="s">
        <v>3</v>
      </c>
      <c r="BR12" s="26" t="str">
        <f t="shared" si="21"/>
        <v/>
      </c>
      <c r="BS12" s="42">
        <f t="shared" si="22"/>
        <v>0.86848414561617393</v>
      </c>
      <c r="BT12" s="28" t="s">
        <v>3</v>
      </c>
      <c r="BU12" s="43">
        <f t="shared" si="23"/>
        <v>3.8088388985379536E-2</v>
      </c>
      <c r="BV12" s="29" t="s">
        <v>3</v>
      </c>
      <c r="BW12" s="43" t="str">
        <f t="shared" si="24"/>
        <v>?</v>
      </c>
      <c r="BX12" s="25" t="s">
        <v>3</v>
      </c>
    </row>
    <row r="13" spans="1:76" ht="16.5" customHeight="1">
      <c r="A13" s="15" t="s">
        <v>25</v>
      </c>
      <c r="B13" s="17"/>
      <c r="C13" s="3"/>
      <c r="D13" s="17"/>
      <c r="E13" s="3"/>
      <c r="F13" s="17"/>
      <c r="G13" s="3"/>
      <c r="H13" s="17"/>
      <c r="I13" s="3"/>
      <c r="J13" s="17"/>
      <c r="K13" s="3"/>
      <c r="L13" s="17"/>
      <c r="M13" s="3"/>
      <c r="N13" s="17"/>
      <c r="O13" s="3"/>
      <c r="P13" s="17"/>
      <c r="Q13" s="3"/>
      <c r="R13" s="17"/>
      <c r="S13" s="3"/>
      <c r="T13" s="17"/>
      <c r="U13" s="3"/>
      <c r="V13" s="17"/>
      <c r="W13" s="3"/>
      <c r="X13" s="17"/>
      <c r="Y13" s="3"/>
      <c r="Z13" s="17"/>
      <c r="AA13" s="3"/>
      <c r="AB13" s="17"/>
      <c r="AC13" s="3"/>
      <c r="AD13" s="17"/>
      <c r="AE13" s="3"/>
      <c r="AF13" s="17"/>
      <c r="AG13" s="3"/>
      <c r="AH13" s="17"/>
      <c r="AI13" s="3"/>
      <c r="AJ13" s="17"/>
      <c r="AK13" s="3"/>
      <c r="AL13" s="17"/>
      <c r="AM13" s="3"/>
      <c r="AN13" s="17"/>
      <c r="AO13" s="3"/>
      <c r="AP13" s="17"/>
      <c r="AQ13" s="3"/>
      <c r="AR13" s="17"/>
      <c r="AS13" s="3"/>
      <c r="AT13" s="17"/>
      <c r="AU13" s="3"/>
      <c r="AV13" s="17"/>
      <c r="AW13" s="3"/>
      <c r="AX13" s="17"/>
      <c r="AY13" s="3"/>
      <c r="AZ13" s="17"/>
      <c r="BA13" s="3"/>
      <c r="BB13" s="17"/>
      <c r="BC13" s="3"/>
      <c r="BD13" s="17"/>
      <c r="BE13" s="3"/>
      <c r="BF13" s="17"/>
      <c r="BG13" s="3"/>
      <c r="BH13" s="17"/>
      <c r="BI13" s="3"/>
      <c r="BK13" s="56" t="s">
        <v>25</v>
      </c>
      <c r="BL13" s="30">
        <f t="shared" si="16"/>
        <v>0</v>
      </c>
      <c r="BM13" s="21"/>
      <c r="BN13" s="22"/>
      <c r="BO13" s="23"/>
      <c r="BP13" s="24"/>
      <c r="BQ13" s="25"/>
      <c r="BR13" s="26"/>
      <c r="BS13" s="27"/>
      <c r="BT13" s="28"/>
      <c r="BU13" s="22"/>
      <c r="BV13" s="29"/>
      <c r="BW13" s="22"/>
      <c r="BX13" s="25"/>
    </row>
    <row r="14" spans="1:76" ht="16.5" customHeight="1">
      <c r="A14" s="10" t="s">
        <v>68</v>
      </c>
      <c r="B14" s="19"/>
      <c r="C14" s="4" t="str">
        <f t="shared" ref="C14:C21" si="74">IF(AND((B14&gt;0),(B$4&gt;0)),(B14/B$4*100),"")</f>
        <v/>
      </c>
      <c r="D14" s="19">
        <v>36</v>
      </c>
      <c r="E14" s="4">
        <f t="shared" ref="E14:E21" si="75">IF(AND((D14&gt;0),(D$4&gt;0)),(D14/D$4*100),"")</f>
        <v>77.905215321359009</v>
      </c>
      <c r="F14" s="19">
        <v>30.48</v>
      </c>
      <c r="G14" s="4">
        <f t="shared" ref="G14:G21" si="76">IF(AND((F14&gt;0),(F$4&gt;0)),(F14/F$4*100),"")</f>
        <v>72.866363853693528</v>
      </c>
      <c r="H14" s="19">
        <v>34</v>
      </c>
      <c r="I14" s="4">
        <f t="shared" ref="I14:I21" si="77">IF(AND((H14&gt;0),(H$4&gt;0)),(H14/H$4*100),"")</f>
        <v>78.359068909887071</v>
      </c>
      <c r="J14" s="19">
        <v>35.700000000000003</v>
      </c>
      <c r="K14" s="4">
        <f t="shared" ref="K14:K21" si="78">IF(AND((J14&gt;0),(J$4&gt;0)),(J14/J$4*100),"")</f>
        <v>79.919408999328411</v>
      </c>
      <c r="L14" s="19">
        <v>33.1</v>
      </c>
      <c r="M14" s="4">
        <f t="shared" ref="M14:M21" si="79">IF(AND((L14&gt;0),(L$4&gt;0)),(L14/L$4*100),"")</f>
        <v>79.990333494441757</v>
      </c>
      <c r="N14" s="19">
        <v>40.590000000000003</v>
      </c>
      <c r="O14" s="4">
        <f t="shared" ref="O14:O21" si="80">IF(AND((N14&gt;0),(N$4&gt;0)),(N14/N$4*100),"")</f>
        <v>90.866353257219615</v>
      </c>
      <c r="P14" s="19">
        <v>38.5</v>
      </c>
      <c r="Q14" s="4">
        <f t="shared" ref="Q14:Q21" si="81">IF(AND((P14&gt;0),(P$4&gt;0)),(P14/P$4*100),"")</f>
        <v>87.559699795314998</v>
      </c>
      <c r="R14" s="19">
        <v>39.31</v>
      </c>
      <c r="S14" s="4">
        <f t="shared" ref="S14:S21" si="82">IF(AND((R14&gt;0),(R$4&gt;0)),(R14/R$4*100),"")</f>
        <v>94.495192307692307</v>
      </c>
      <c r="T14" s="19">
        <v>41.3</v>
      </c>
      <c r="U14" s="4">
        <f t="shared" ref="U14:U21" si="83">IF(AND((T14&gt;0),(T$4&gt;0)),(T14/T$4*100),"")</f>
        <v>92.913385826771645</v>
      </c>
      <c r="V14" s="19">
        <v>19.3</v>
      </c>
      <c r="W14" s="4">
        <f t="shared" ref="W14:W21" si="84">IF(AND((V14&gt;0),(V$4&gt;0)),(V14/V$4*100),"")</f>
        <v>45.305164319248824</v>
      </c>
      <c r="X14" s="19">
        <v>28.5</v>
      </c>
      <c r="Y14" s="4">
        <f t="shared" ref="Y14:Y21" si="85">IF(AND((X14&gt;0),(X$4&gt;0)),(X14/X$4*100),"")</f>
        <v>62.091503267973856</v>
      </c>
      <c r="Z14" s="19">
        <v>30.54</v>
      </c>
      <c r="AA14" s="4">
        <f t="shared" ref="AA14:AA21" si="86">IF(AND((Z14&gt;0),(Z$4&gt;0)),(Z14/Z$4*100),"")</f>
        <v>71.188811188811187</v>
      </c>
      <c r="AB14" s="19">
        <v>36.299999999999997</v>
      </c>
      <c r="AC14" s="4">
        <f t="shared" ref="AC14:AC21" si="87">IF(AND((AB14&gt;0),(AB$4&gt;0)),(AB14/AB$4*100),"")</f>
        <v>81.573033707865164</v>
      </c>
      <c r="AD14" s="19">
        <v>38.47</v>
      </c>
      <c r="AE14" s="4">
        <f t="shared" ref="AE14:AE21" si="88">IF(AND((AD14&gt;0),(AD$4&gt;0)),(AD14/AD$4*100),"")</f>
        <v>97.888040712468197</v>
      </c>
      <c r="AF14" s="19">
        <v>21.87</v>
      </c>
      <c r="AG14" s="4">
        <f t="shared" ref="AG14:AG21" si="89">IF(AND((AF14&gt;0),(AF$4&gt;0)),(AF14/AF$4*100),"")</f>
        <v>49.468446052929202</v>
      </c>
      <c r="AH14" s="19">
        <v>43.7</v>
      </c>
      <c r="AI14" s="4">
        <f t="shared" ref="AI14:AI21" si="90">IF(AND((AH14&gt;0),(AH$4&gt;0)),(AH14/AH$4*100),"")</f>
        <v>98.202247191011239</v>
      </c>
      <c r="AJ14" s="19">
        <v>27.3</v>
      </c>
      <c r="AK14" s="4">
        <f t="shared" ref="AK14:AK21" si="91">IF(AND((AJ14&gt;0),(AJ$4&gt;0)),(AJ14/AJ$4*100),"")</f>
        <v>66.101694915254242</v>
      </c>
      <c r="AL14" s="19">
        <v>28.6</v>
      </c>
      <c r="AM14" s="4">
        <f t="shared" ref="AM14:AM21" si="92">IF(AND((AL14&gt;0),(AL$4&gt;0)),(AL14/AL$4*100),"")</f>
        <v>68.421052631578959</v>
      </c>
      <c r="AN14" s="19"/>
      <c r="AO14" s="4" t="str">
        <f t="shared" ref="AO14:AO21" si="93">IF(AND((AN14&gt;0),(AN$4&gt;0)),(AN14/AN$4*100),"")</f>
        <v/>
      </c>
      <c r="AP14" s="19">
        <v>40.590000000000003</v>
      </c>
      <c r="AQ14" s="4">
        <f t="shared" ref="AQ14:AQ21" si="94">IF(AND((AP14&gt;0),(AP$4&gt;0)),(AP14/AP$4*100),"")</f>
        <v>99.24205378973106</v>
      </c>
      <c r="AR14" s="19"/>
      <c r="AS14" s="4" t="str">
        <f t="shared" ref="AS14:AS21" si="95">IF(AND((AR14&gt;0),(AR$4&gt;0)),(AR14/AR$4*100),"")</f>
        <v/>
      </c>
      <c r="AT14" s="19"/>
      <c r="AU14" s="4" t="str">
        <f t="shared" ref="AU14:AU21" si="96">IF(AND((AT14&gt;0),(AT$4&gt;0)),(AT14/AT$4*100),"")</f>
        <v/>
      </c>
      <c r="AV14" s="19"/>
      <c r="AW14" s="4" t="str">
        <f t="shared" ref="AW14:AW21" si="97">IF(AND((AV14&gt;0),(AV$4&gt;0)),(AV14/AV$4*100),"")</f>
        <v/>
      </c>
      <c r="AX14" s="19"/>
      <c r="AY14" s="4" t="str">
        <f t="shared" ref="AY14:AY21" si="98">IF(AND((AX14&gt;0),(AX$4&gt;0)),(AX14/AX$4*100),"")</f>
        <v/>
      </c>
      <c r="AZ14" s="19"/>
      <c r="BA14" s="4" t="str">
        <f t="shared" ref="BA14:BA21" si="99">IF(AND((AZ14&gt;0),(AZ$4&gt;0)),(AZ14/AZ$4*100),"")</f>
        <v/>
      </c>
      <c r="BB14" s="19"/>
      <c r="BC14" s="4" t="str">
        <f t="shared" ref="BC14:BC21" si="100">IF(AND((BB14&gt;0),(BB$4&gt;0)),(BB14/BB$4*100),"")</f>
        <v/>
      </c>
      <c r="BD14" s="19"/>
      <c r="BE14" s="4" t="str">
        <f t="shared" ref="BE14:BE21" si="101">IF(AND((BD14&gt;0),(BD$4&gt;0)),(BD14/BD$4*100),"")</f>
        <v/>
      </c>
      <c r="BF14" s="19"/>
      <c r="BG14" s="4" t="str">
        <f t="shared" ref="BG14:BG21" si="102">IF(AND((BF14&gt;0),(BF$4&gt;0)),(BF14/BF$4*100),"")</f>
        <v/>
      </c>
      <c r="BH14" s="19"/>
      <c r="BI14" s="4" t="str">
        <f t="shared" ref="BI14:BI21" si="103">IF(AND((BH14&gt;0),(BH$4&gt;0)),(BH14/BH$4*100),"")</f>
        <v/>
      </c>
      <c r="BK14" s="57" t="s">
        <v>32</v>
      </c>
      <c r="BL14" s="30">
        <f t="shared" si="16"/>
        <v>19</v>
      </c>
      <c r="BM14" s="31">
        <f t="shared" si="17"/>
        <v>19.3</v>
      </c>
      <c r="BN14" s="32" t="str">
        <f t="shared" si="18"/>
        <v>–</v>
      </c>
      <c r="BO14" s="33">
        <f t="shared" si="19"/>
        <v>43.7</v>
      </c>
      <c r="BP14" s="34">
        <f t="shared" si="20"/>
        <v>45.305164319248824</v>
      </c>
      <c r="BQ14" s="35" t="str">
        <f t="shared" si="41"/>
        <v>–</v>
      </c>
      <c r="BR14" s="36">
        <f t="shared" si="21"/>
        <v>99.24205378973106</v>
      </c>
      <c r="BS14" s="37">
        <f t="shared" si="22"/>
        <v>33.902631578947371</v>
      </c>
      <c r="BT14" s="38">
        <f t="shared" si="22"/>
        <v>78.650372081188436</v>
      </c>
      <c r="BU14" s="32">
        <f t="shared" si="23"/>
        <v>6.6972712868793307</v>
      </c>
      <c r="BV14" s="39">
        <f t="shared" si="23"/>
        <v>15.74270383934528</v>
      </c>
      <c r="BW14" s="32" t="str">
        <f t="shared" si="24"/>
        <v>?</v>
      </c>
      <c r="BX14" s="35" t="str">
        <f t="shared" si="24"/>
        <v>?</v>
      </c>
    </row>
    <row r="15" spans="1:76" ht="16.5" customHeight="1">
      <c r="A15" s="10" t="s">
        <v>69</v>
      </c>
      <c r="B15" s="19"/>
      <c r="C15" s="4" t="str">
        <f t="shared" si="74"/>
        <v/>
      </c>
      <c r="D15" s="19">
        <v>59.98</v>
      </c>
      <c r="E15" s="4">
        <f t="shared" si="75"/>
        <v>129.79874486041982</v>
      </c>
      <c r="F15" s="19">
        <v>51.46</v>
      </c>
      <c r="G15" s="4">
        <f t="shared" si="76"/>
        <v>123.02175472149175</v>
      </c>
      <c r="H15" s="19">
        <v>55</v>
      </c>
      <c r="I15" s="4">
        <f t="shared" si="77"/>
        <v>126.75731735422909</v>
      </c>
      <c r="J15" s="19">
        <v>52.45</v>
      </c>
      <c r="K15" s="4">
        <f t="shared" si="78"/>
        <v>117.41661070069398</v>
      </c>
      <c r="L15" s="19">
        <v>54.13</v>
      </c>
      <c r="M15" s="4">
        <f t="shared" si="79"/>
        <v>130.81198646689222</v>
      </c>
      <c r="N15" s="19">
        <v>55.49</v>
      </c>
      <c r="O15" s="4">
        <f t="shared" si="80"/>
        <v>124.22207297962839</v>
      </c>
      <c r="P15" s="19">
        <v>59.55</v>
      </c>
      <c r="Q15" s="4">
        <f t="shared" si="81"/>
        <v>135.43324994314304</v>
      </c>
      <c r="R15" s="19">
        <v>62</v>
      </c>
      <c r="S15" s="4">
        <f t="shared" si="82"/>
        <v>149.03846153846155</v>
      </c>
      <c r="T15" s="19">
        <v>55.76</v>
      </c>
      <c r="U15" s="4">
        <f t="shared" si="83"/>
        <v>125.44431946006749</v>
      </c>
      <c r="V15" s="19">
        <v>57.04</v>
      </c>
      <c r="W15" s="4">
        <f t="shared" si="84"/>
        <v>133.89671361502346</v>
      </c>
      <c r="X15" s="19">
        <v>59.78</v>
      </c>
      <c r="Y15" s="4">
        <f t="shared" si="85"/>
        <v>130.239651416122</v>
      </c>
      <c r="Z15" s="19">
        <v>52.27</v>
      </c>
      <c r="AA15" s="4">
        <f t="shared" si="86"/>
        <v>121.84149184149184</v>
      </c>
      <c r="AB15" s="19">
        <v>67.37</v>
      </c>
      <c r="AC15" s="4">
        <f t="shared" si="87"/>
        <v>151.3932584269663</v>
      </c>
      <c r="AD15" s="19">
        <v>51</v>
      </c>
      <c r="AE15" s="4">
        <f t="shared" si="88"/>
        <v>129.77099236641223</v>
      </c>
      <c r="AF15" s="19">
        <v>56</v>
      </c>
      <c r="AG15" s="4">
        <f t="shared" si="89"/>
        <v>126.66817462112645</v>
      </c>
      <c r="AH15" s="19">
        <v>63.7</v>
      </c>
      <c r="AI15" s="4">
        <f t="shared" si="90"/>
        <v>143.14606741573036</v>
      </c>
      <c r="AJ15" s="19">
        <v>42.7</v>
      </c>
      <c r="AK15" s="4">
        <f t="shared" si="91"/>
        <v>103.38983050847459</v>
      </c>
      <c r="AL15" s="19">
        <v>51.2</v>
      </c>
      <c r="AM15" s="4">
        <f t="shared" si="92"/>
        <v>122.48803827751198</v>
      </c>
      <c r="AN15" s="19">
        <v>55.7</v>
      </c>
      <c r="AO15" s="4">
        <f t="shared" si="93"/>
        <v>132.30403800475059</v>
      </c>
      <c r="AP15" s="19">
        <v>53.13</v>
      </c>
      <c r="AQ15" s="4">
        <f t="shared" si="94"/>
        <v>129.90220048899758</v>
      </c>
      <c r="AR15" s="19"/>
      <c r="AS15" s="4" t="str">
        <f t="shared" si="95"/>
        <v/>
      </c>
      <c r="AT15" s="19"/>
      <c r="AU15" s="4" t="str">
        <f t="shared" si="96"/>
        <v/>
      </c>
      <c r="AV15" s="19"/>
      <c r="AW15" s="4" t="str">
        <f t="shared" si="97"/>
        <v/>
      </c>
      <c r="AX15" s="19"/>
      <c r="AY15" s="4" t="str">
        <f t="shared" si="98"/>
        <v/>
      </c>
      <c r="AZ15" s="19"/>
      <c r="BA15" s="4" t="str">
        <f t="shared" si="99"/>
        <v/>
      </c>
      <c r="BB15" s="19"/>
      <c r="BC15" s="4" t="str">
        <f t="shared" si="100"/>
        <v/>
      </c>
      <c r="BD15" s="19"/>
      <c r="BE15" s="4" t="str">
        <f t="shared" si="101"/>
        <v/>
      </c>
      <c r="BF15" s="19"/>
      <c r="BG15" s="4" t="str">
        <f t="shared" si="102"/>
        <v/>
      </c>
      <c r="BH15" s="19"/>
      <c r="BI15" s="4" t="str">
        <f t="shared" si="103"/>
        <v/>
      </c>
      <c r="BK15" s="57" t="s">
        <v>33</v>
      </c>
      <c r="BL15" s="30">
        <f t="shared" si="16"/>
        <v>20</v>
      </c>
      <c r="BM15" s="31">
        <f t="shared" si="17"/>
        <v>42.7</v>
      </c>
      <c r="BN15" s="32" t="str">
        <f t="shared" si="18"/>
        <v>–</v>
      </c>
      <c r="BO15" s="33">
        <f t="shared" si="19"/>
        <v>67.37</v>
      </c>
      <c r="BP15" s="34">
        <f t="shared" si="20"/>
        <v>103.38983050847459</v>
      </c>
      <c r="BQ15" s="35" t="str">
        <f t="shared" si="41"/>
        <v>–</v>
      </c>
      <c r="BR15" s="36">
        <f t="shared" si="21"/>
        <v>151.3932584269663</v>
      </c>
      <c r="BS15" s="37">
        <f t="shared" si="22"/>
        <v>55.785500000000013</v>
      </c>
      <c r="BT15" s="38">
        <f t="shared" si="22"/>
        <v>129.34924875038169</v>
      </c>
      <c r="BU15" s="32">
        <f t="shared" si="23"/>
        <v>5.3932613656205026</v>
      </c>
      <c r="BV15" s="39">
        <f t="shared" si="23"/>
        <v>10.63559258828851</v>
      </c>
      <c r="BW15" s="32" t="str">
        <f t="shared" si="24"/>
        <v>?</v>
      </c>
      <c r="BX15" s="35" t="str">
        <f t="shared" si="24"/>
        <v>?</v>
      </c>
    </row>
    <row r="16" spans="1:76" ht="16.5" customHeight="1">
      <c r="A16" s="10" t="s">
        <v>72</v>
      </c>
      <c r="B16" s="19"/>
      <c r="C16" s="4" t="str">
        <f t="shared" si="74"/>
        <v/>
      </c>
      <c r="D16" s="19">
        <v>23.19</v>
      </c>
      <c r="E16" s="4">
        <f t="shared" si="75"/>
        <v>50.183942869508769</v>
      </c>
      <c r="F16" s="19">
        <v>22.37</v>
      </c>
      <c r="G16" s="4">
        <f t="shared" si="76"/>
        <v>53.47836480994502</v>
      </c>
      <c r="H16" s="19">
        <v>19.420000000000002</v>
      </c>
      <c r="I16" s="4">
        <f t="shared" si="77"/>
        <v>44.756856418529615</v>
      </c>
      <c r="J16" s="19">
        <v>19.05</v>
      </c>
      <c r="K16" s="4">
        <f t="shared" si="78"/>
        <v>42.646071188717258</v>
      </c>
      <c r="L16" s="19">
        <v>18.600000000000001</v>
      </c>
      <c r="M16" s="4">
        <f t="shared" si="79"/>
        <v>44.949250845819236</v>
      </c>
      <c r="N16" s="19">
        <v>22.63</v>
      </c>
      <c r="O16" s="4">
        <f t="shared" si="80"/>
        <v>50.660398477725543</v>
      </c>
      <c r="P16" s="19">
        <v>17.350000000000001</v>
      </c>
      <c r="Q16" s="4">
        <f t="shared" si="81"/>
        <v>39.458721855810786</v>
      </c>
      <c r="R16" s="19">
        <v>20.68</v>
      </c>
      <c r="S16" s="4">
        <f t="shared" si="82"/>
        <v>49.71153846153846</v>
      </c>
      <c r="T16" s="19">
        <v>19.899999999999999</v>
      </c>
      <c r="U16" s="4">
        <f t="shared" si="83"/>
        <v>44.76940382452193</v>
      </c>
      <c r="V16" s="19">
        <v>20.63</v>
      </c>
      <c r="W16" s="4">
        <f t="shared" si="84"/>
        <v>48.427230046948353</v>
      </c>
      <c r="X16" s="19">
        <v>24.76</v>
      </c>
      <c r="Y16" s="4">
        <f t="shared" si="85"/>
        <v>53.943355119825711</v>
      </c>
      <c r="Z16" s="19">
        <v>20.79</v>
      </c>
      <c r="AA16" s="4">
        <f t="shared" si="86"/>
        <v>48.46153846153846</v>
      </c>
      <c r="AB16" s="19">
        <v>22.86</v>
      </c>
      <c r="AC16" s="4">
        <f t="shared" si="87"/>
        <v>51.370786516853926</v>
      </c>
      <c r="AD16" s="19">
        <v>21.3</v>
      </c>
      <c r="AE16" s="4">
        <f t="shared" si="88"/>
        <v>54.198473282442748</v>
      </c>
      <c r="AF16" s="19">
        <v>18.989999999999998</v>
      </c>
      <c r="AG16" s="4">
        <f t="shared" si="89"/>
        <v>42.954082786699836</v>
      </c>
      <c r="AH16" s="19">
        <v>26.6</v>
      </c>
      <c r="AI16" s="4">
        <f t="shared" si="90"/>
        <v>59.775280898876403</v>
      </c>
      <c r="AJ16" s="19">
        <v>16.899999999999999</v>
      </c>
      <c r="AK16" s="4">
        <f t="shared" si="91"/>
        <v>40.92009685230024</v>
      </c>
      <c r="AL16" s="19">
        <v>17.3</v>
      </c>
      <c r="AM16" s="4">
        <f t="shared" si="92"/>
        <v>41.387559808612444</v>
      </c>
      <c r="AN16" s="19">
        <v>18.7</v>
      </c>
      <c r="AO16" s="4">
        <f t="shared" si="93"/>
        <v>44.418052256532064</v>
      </c>
      <c r="AP16" s="19">
        <v>21.45</v>
      </c>
      <c r="AQ16" s="4">
        <f t="shared" si="94"/>
        <v>52.444987775061122</v>
      </c>
      <c r="AR16" s="19"/>
      <c r="AS16" s="4" t="str">
        <f t="shared" si="95"/>
        <v/>
      </c>
      <c r="AT16" s="19"/>
      <c r="AU16" s="4" t="str">
        <f t="shared" si="96"/>
        <v/>
      </c>
      <c r="AV16" s="19"/>
      <c r="AW16" s="4" t="str">
        <f t="shared" si="97"/>
        <v/>
      </c>
      <c r="AX16" s="19"/>
      <c r="AY16" s="4" t="str">
        <f t="shared" si="98"/>
        <v/>
      </c>
      <c r="AZ16" s="19"/>
      <c r="BA16" s="4" t="str">
        <f t="shared" si="99"/>
        <v/>
      </c>
      <c r="BB16" s="19"/>
      <c r="BC16" s="4" t="str">
        <f t="shared" si="100"/>
        <v/>
      </c>
      <c r="BD16" s="19"/>
      <c r="BE16" s="4" t="str">
        <f t="shared" si="101"/>
        <v/>
      </c>
      <c r="BF16" s="19"/>
      <c r="BG16" s="4" t="str">
        <f t="shared" si="102"/>
        <v/>
      </c>
      <c r="BH16" s="19"/>
      <c r="BI16" s="4" t="str">
        <f t="shared" si="103"/>
        <v/>
      </c>
      <c r="BK16" s="57" t="s">
        <v>34</v>
      </c>
      <c r="BL16" s="30">
        <f t="shared" si="16"/>
        <v>20</v>
      </c>
      <c r="BM16" s="31">
        <f t="shared" si="17"/>
        <v>16.899999999999999</v>
      </c>
      <c r="BN16" s="32" t="str">
        <f t="shared" si="18"/>
        <v>–</v>
      </c>
      <c r="BO16" s="33">
        <f t="shared" si="19"/>
        <v>26.6</v>
      </c>
      <c r="BP16" s="34">
        <f t="shared" si="20"/>
        <v>39.458721855810786</v>
      </c>
      <c r="BQ16" s="35" t="str">
        <f t="shared" si="41"/>
        <v>–</v>
      </c>
      <c r="BR16" s="36">
        <f t="shared" si="21"/>
        <v>59.775280898876403</v>
      </c>
      <c r="BS16" s="37">
        <f t="shared" si="22"/>
        <v>20.673499999999997</v>
      </c>
      <c r="BT16" s="38">
        <f t="shared" si="22"/>
        <v>47.945799627890395</v>
      </c>
      <c r="BU16" s="32">
        <f t="shared" si="23"/>
        <v>2.5459199040611447</v>
      </c>
      <c r="BV16" s="39">
        <f t="shared" si="23"/>
        <v>5.3933129790727481</v>
      </c>
      <c r="BW16" s="32" t="str">
        <f t="shared" si="24"/>
        <v>?</v>
      </c>
      <c r="BX16" s="35" t="str">
        <f t="shared" si="24"/>
        <v>?</v>
      </c>
    </row>
    <row r="17" spans="1:76" ht="16.5" customHeight="1">
      <c r="A17" s="10" t="s">
        <v>70</v>
      </c>
      <c r="B17" s="19"/>
      <c r="C17" s="4" t="str">
        <f t="shared" si="74"/>
        <v/>
      </c>
      <c r="D17" s="19">
        <v>47.93</v>
      </c>
      <c r="E17" s="4">
        <f t="shared" si="75"/>
        <v>103.72213806535382</v>
      </c>
      <c r="F17" s="19">
        <v>35.03</v>
      </c>
      <c r="G17" s="4">
        <f t="shared" si="76"/>
        <v>83.743724599569688</v>
      </c>
      <c r="H17" s="19">
        <v>41.36</v>
      </c>
      <c r="I17" s="4">
        <f t="shared" si="77"/>
        <v>95.321502650380268</v>
      </c>
      <c r="J17" s="19"/>
      <c r="K17" s="4" t="str">
        <f t="shared" si="78"/>
        <v/>
      </c>
      <c r="L17" s="19">
        <v>43.75</v>
      </c>
      <c r="M17" s="4">
        <f t="shared" si="79"/>
        <v>105.72740454325759</v>
      </c>
      <c r="N17" s="19">
        <v>49.39</v>
      </c>
      <c r="O17" s="4">
        <f t="shared" si="80"/>
        <v>110.56637564360867</v>
      </c>
      <c r="P17" s="19">
        <v>39.229999999999997</v>
      </c>
      <c r="Q17" s="4">
        <f t="shared" si="81"/>
        <v>89.219922674550816</v>
      </c>
      <c r="R17" s="19">
        <v>43.35</v>
      </c>
      <c r="S17" s="4">
        <f t="shared" si="82"/>
        <v>104.20673076923077</v>
      </c>
      <c r="T17" s="19">
        <v>49.2</v>
      </c>
      <c r="U17" s="4">
        <f t="shared" si="83"/>
        <v>110.6861642294713</v>
      </c>
      <c r="V17" s="19">
        <v>39</v>
      </c>
      <c r="W17" s="4">
        <f t="shared" si="84"/>
        <v>91.549295774647888</v>
      </c>
      <c r="X17" s="19">
        <v>48.21</v>
      </c>
      <c r="Y17" s="4">
        <f t="shared" si="85"/>
        <v>105.03267973856209</v>
      </c>
      <c r="Z17" s="19">
        <v>36</v>
      </c>
      <c r="AA17" s="4">
        <f t="shared" si="86"/>
        <v>83.91608391608392</v>
      </c>
      <c r="AB17" s="19"/>
      <c r="AC17" s="4" t="str">
        <f t="shared" si="87"/>
        <v/>
      </c>
      <c r="AD17" s="19">
        <v>39.409999999999997</v>
      </c>
      <c r="AE17" s="4">
        <f t="shared" si="88"/>
        <v>100.27989821882952</v>
      </c>
      <c r="AF17" s="19">
        <v>45.26</v>
      </c>
      <c r="AG17" s="4">
        <f t="shared" si="89"/>
        <v>102.3750282741461</v>
      </c>
      <c r="AH17" s="19">
        <v>58.3</v>
      </c>
      <c r="AI17" s="4">
        <f t="shared" si="90"/>
        <v>131.01123595505618</v>
      </c>
      <c r="AJ17" s="19">
        <v>32.799999999999997</v>
      </c>
      <c r="AK17" s="4">
        <f t="shared" si="91"/>
        <v>79.418886198547213</v>
      </c>
      <c r="AL17" s="19">
        <v>40</v>
      </c>
      <c r="AM17" s="4">
        <f t="shared" si="92"/>
        <v>95.693779904306226</v>
      </c>
      <c r="AN17" s="19">
        <v>38.9</v>
      </c>
      <c r="AO17" s="4">
        <f t="shared" si="93"/>
        <v>92.399049881235157</v>
      </c>
      <c r="AP17" s="19">
        <v>39.770000000000003</v>
      </c>
      <c r="AQ17" s="4">
        <f t="shared" si="94"/>
        <v>97.237163814180931</v>
      </c>
      <c r="AR17" s="19"/>
      <c r="AS17" s="4" t="str">
        <f t="shared" si="95"/>
        <v/>
      </c>
      <c r="AT17" s="19"/>
      <c r="AU17" s="4" t="str">
        <f t="shared" si="96"/>
        <v/>
      </c>
      <c r="AV17" s="19"/>
      <c r="AW17" s="4" t="str">
        <f t="shared" si="97"/>
        <v/>
      </c>
      <c r="AX17" s="19"/>
      <c r="AY17" s="4" t="str">
        <f t="shared" si="98"/>
        <v/>
      </c>
      <c r="AZ17" s="19"/>
      <c r="BA17" s="4" t="str">
        <f t="shared" si="99"/>
        <v/>
      </c>
      <c r="BB17" s="19"/>
      <c r="BC17" s="4" t="str">
        <f t="shared" si="100"/>
        <v/>
      </c>
      <c r="BD17" s="19"/>
      <c r="BE17" s="4" t="str">
        <f t="shared" si="101"/>
        <v/>
      </c>
      <c r="BF17" s="19"/>
      <c r="BG17" s="4" t="str">
        <f t="shared" si="102"/>
        <v/>
      </c>
      <c r="BH17" s="19"/>
      <c r="BI17" s="4" t="str">
        <f t="shared" si="103"/>
        <v/>
      </c>
      <c r="BK17" s="57" t="s">
        <v>35</v>
      </c>
      <c r="BL17" s="30">
        <f t="shared" si="16"/>
        <v>18</v>
      </c>
      <c r="BM17" s="31">
        <f t="shared" si="17"/>
        <v>32.799999999999997</v>
      </c>
      <c r="BN17" s="32" t="str">
        <f t="shared" si="18"/>
        <v>–</v>
      </c>
      <c r="BO17" s="33">
        <f t="shared" si="19"/>
        <v>58.3</v>
      </c>
      <c r="BP17" s="34">
        <f t="shared" si="20"/>
        <v>79.418886198547213</v>
      </c>
      <c r="BQ17" s="35" t="str">
        <f t="shared" si="41"/>
        <v>–</v>
      </c>
      <c r="BR17" s="36">
        <f t="shared" si="21"/>
        <v>131.01123595505618</v>
      </c>
      <c r="BS17" s="37">
        <f t="shared" si="22"/>
        <v>42.60499999999999</v>
      </c>
      <c r="BT17" s="38">
        <f t="shared" si="22"/>
        <v>99.005948047278793</v>
      </c>
      <c r="BU17" s="32">
        <f t="shared" si="23"/>
        <v>6.2609417164250027</v>
      </c>
      <c r="BV17" s="39">
        <f t="shared" si="23"/>
        <v>12.139286757885246</v>
      </c>
      <c r="BW17" s="32" t="str">
        <f t="shared" si="24"/>
        <v>?</v>
      </c>
      <c r="BX17" s="35" t="str">
        <f t="shared" si="24"/>
        <v>?</v>
      </c>
    </row>
    <row r="18" spans="1:76" ht="16.5" customHeight="1">
      <c r="A18" s="10" t="s">
        <v>73</v>
      </c>
      <c r="B18" s="19"/>
      <c r="C18" s="4" t="str">
        <f t="shared" si="74"/>
        <v/>
      </c>
      <c r="D18" s="19">
        <v>18.170000000000002</v>
      </c>
      <c r="E18" s="4">
        <f t="shared" si="75"/>
        <v>39.320493399697035</v>
      </c>
      <c r="F18" s="19">
        <v>15.54</v>
      </c>
      <c r="G18" s="4">
        <f t="shared" si="76"/>
        <v>37.150370547453981</v>
      </c>
      <c r="H18" s="19">
        <v>15.39</v>
      </c>
      <c r="I18" s="4">
        <f t="shared" si="77"/>
        <v>35.46900207421065</v>
      </c>
      <c r="J18" s="19">
        <v>13.54</v>
      </c>
      <c r="K18" s="4">
        <f t="shared" si="78"/>
        <v>30.311170808148642</v>
      </c>
      <c r="L18" s="19">
        <v>14.57</v>
      </c>
      <c r="M18" s="4">
        <f t="shared" si="79"/>
        <v>35.210246495891731</v>
      </c>
      <c r="N18" s="19">
        <v>18.27</v>
      </c>
      <c r="O18" s="4">
        <f t="shared" si="80"/>
        <v>40.899932840832768</v>
      </c>
      <c r="P18" s="19">
        <v>14.1</v>
      </c>
      <c r="Q18" s="4">
        <f t="shared" si="81"/>
        <v>32.067318626336139</v>
      </c>
      <c r="R18" s="19"/>
      <c r="S18" s="4" t="str">
        <f t="shared" si="82"/>
        <v/>
      </c>
      <c r="T18" s="19">
        <v>19.2</v>
      </c>
      <c r="U18" s="4">
        <f t="shared" si="83"/>
        <v>43.194600674915627</v>
      </c>
      <c r="V18" s="19">
        <v>14.72</v>
      </c>
      <c r="W18" s="4">
        <f t="shared" si="84"/>
        <v>34.55399061032864</v>
      </c>
      <c r="X18" s="19">
        <v>17.489999999999998</v>
      </c>
      <c r="Y18" s="4">
        <f t="shared" si="85"/>
        <v>38.104575163398692</v>
      </c>
      <c r="Z18" s="19">
        <v>14.74</v>
      </c>
      <c r="AA18" s="4">
        <f t="shared" si="86"/>
        <v>34.358974358974358</v>
      </c>
      <c r="AB18" s="19">
        <v>14.8</v>
      </c>
      <c r="AC18" s="4">
        <f t="shared" si="87"/>
        <v>33.258426966292134</v>
      </c>
      <c r="AD18" s="19">
        <v>16</v>
      </c>
      <c r="AE18" s="4">
        <f t="shared" si="88"/>
        <v>40.712468193384225</v>
      </c>
      <c r="AF18" s="19"/>
      <c r="AG18" s="4" t="str">
        <f t="shared" si="89"/>
        <v/>
      </c>
      <c r="AH18" s="19">
        <v>20.5</v>
      </c>
      <c r="AI18" s="4">
        <f t="shared" si="90"/>
        <v>46.067415730337082</v>
      </c>
      <c r="AJ18" s="19">
        <v>13.74</v>
      </c>
      <c r="AK18" s="4">
        <f t="shared" si="91"/>
        <v>33.268765133171918</v>
      </c>
      <c r="AL18" s="19">
        <v>14.5</v>
      </c>
      <c r="AM18" s="4">
        <f t="shared" si="92"/>
        <v>34.68899521531101</v>
      </c>
      <c r="AN18" s="19">
        <v>13.9</v>
      </c>
      <c r="AO18" s="4">
        <f t="shared" si="93"/>
        <v>33.016627078384801</v>
      </c>
      <c r="AP18" s="19">
        <v>14.83</v>
      </c>
      <c r="AQ18" s="4">
        <f t="shared" si="94"/>
        <v>36.25916870415648</v>
      </c>
      <c r="AR18" s="19"/>
      <c r="AS18" s="4" t="str">
        <f t="shared" si="95"/>
        <v/>
      </c>
      <c r="AT18" s="19"/>
      <c r="AU18" s="4" t="str">
        <f t="shared" si="96"/>
        <v/>
      </c>
      <c r="AV18" s="19"/>
      <c r="AW18" s="4" t="str">
        <f t="shared" si="97"/>
        <v/>
      </c>
      <c r="AX18" s="19"/>
      <c r="AY18" s="4" t="str">
        <f t="shared" si="98"/>
        <v/>
      </c>
      <c r="AZ18" s="19"/>
      <c r="BA18" s="4" t="str">
        <f t="shared" si="99"/>
        <v/>
      </c>
      <c r="BB18" s="19"/>
      <c r="BC18" s="4" t="str">
        <f t="shared" si="100"/>
        <v/>
      </c>
      <c r="BD18" s="19"/>
      <c r="BE18" s="4" t="str">
        <f t="shared" si="101"/>
        <v/>
      </c>
      <c r="BF18" s="19"/>
      <c r="BG18" s="4" t="str">
        <f t="shared" si="102"/>
        <v/>
      </c>
      <c r="BH18" s="19"/>
      <c r="BI18" s="4" t="str">
        <f t="shared" si="103"/>
        <v/>
      </c>
      <c r="BK18" s="57" t="s">
        <v>36</v>
      </c>
      <c r="BL18" s="30">
        <f t="shared" si="16"/>
        <v>18</v>
      </c>
      <c r="BM18" s="31">
        <f t="shared" si="17"/>
        <v>13.54</v>
      </c>
      <c r="BN18" s="32" t="str">
        <f t="shared" si="18"/>
        <v>–</v>
      </c>
      <c r="BO18" s="33">
        <f t="shared" si="19"/>
        <v>20.5</v>
      </c>
      <c r="BP18" s="34">
        <f t="shared" si="20"/>
        <v>30.311170808148642</v>
      </c>
      <c r="BQ18" s="35" t="str">
        <f t="shared" si="41"/>
        <v>–</v>
      </c>
      <c r="BR18" s="36">
        <f t="shared" si="21"/>
        <v>46.067415730337082</v>
      </c>
      <c r="BS18" s="37">
        <f t="shared" si="22"/>
        <v>15.777777777777779</v>
      </c>
      <c r="BT18" s="38">
        <f t="shared" si="22"/>
        <v>36.550696812290326</v>
      </c>
      <c r="BU18" s="32">
        <f t="shared" si="23"/>
        <v>2.054775085890129</v>
      </c>
      <c r="BV18" s="39">
        <f t="shared" si="23"/>
        <v>4.1290357591102484</v>
      </c>
      <c r="BW18" s="32" t="str">
        <f t="shared" si="24"/>
        <v>?</v>
      </c>
      <c r="BX18" s="35" t="str">
        <f t="shared" si="24"/>
        <v>?</v>
      </c>
    </row>
    <row r="19" spans="1:76" ht="16.5" customHeight="1">
      <c r="A19" s="10" t="s">
        <v>71</v>
      </c>
      <c r="B19" s="19"/>
      <c r="C19" s="4" t="str">
        <f t="shared" si="74"/>
        <v/>
      </c>
      <c r="D19" s="19">
        <v>60.12</v>
      </c>
      <c r="E19" s="4">
        <f t="shared" si="75"/>
        <v>130.10170958666953</v>
      </c>
      <c r="F19" s="19">
        <v>64.89</v>
      </c>
      <c r="G19" s="4">
        <f t="shared" si="76"/>
        <v>155.12789863734162</v>
      </c>
      <c r="H19" s="19">
        <v>51.58</v>
      </c>
      <c r="I19" s="4">
        <f t="shared" si="77"/>
        <v>118.87531689329339</v>
      </c>
      <c r="J19" s="19">
        <v>55.16</v>
      </c>
      <c r="K19" s="4">
        <f t="shared" si="78"/>
        <v>123.48332214013877</v>
      </c>
      <c r="L19" s="19">
        <v>52.96</v>
      </c>
      <c r="M19" s="4">
        <f t="shared" si="79"/>
        <v>127.98453359110682</v>
      </c>
      <c r="N19" s="19">
        <v>65.17</v>
      </c>
      <c r="O19" s="4">
        <f t="shared" si="80"/>
        <v>145.89209760465636</v>
      </c>
      <c r="P19" s="19">
        <v>58.75</v>
      </c>
      <c r="Q19" s="4">
        <f t="shared" si="81"/>
        <v>133.6138276097339</v>
      </c>
      <c r="R19" s="19"/>
      <c r="S19" s="4" t="str">
        <f t="shared" si="82"/>
        <v/>
      </c>
      <c r="T19" s="19">
        <v>66.319999999999993</v>
      </c>
      <c r="U19" s="4">
        <f t="shared" si="83"/>
        <v>149.20134983127107</v>
      </c>
      <c r="V19" s="19"/>
      <c r="W19" s="4" t="str">
        <f t="shared" si="84"/>
        <v/>
      </c>
      <c r="X19" s="19">
        <v>62.6</v>
      </c>
      <c r="Y19" s="4">
        <f t="shared" si="85"/>
        <v>136.38344226579522</v>
      </c>
      <c r="Z19" s="19">
        <v>64</v>
      </c>
      <c r="AA19" s="4">
        <f t="shared" si="86"/>
        <v>149.18414918414919</v>
      </c>
      <c r="AB19" s="19">
        <v>66.72</v>
      </c>
      <c r="AC19" s="4">
        <f t="shared" si="87"/>
        <v>149.93258426966293</v>
      </c>
      <c r="AD19" s="19">
        <v>62.4</v>
      </c>
      <c r="AE19" s="4">
        <f t="shared" si="88"/>
        <v>158.77862595419847</v>
      </c>
      <c r="AF19" s="19">
        <v>60.69</v>
      </c>
      <c r="AG19" s="4">
        <f t="shared" si="89"/>
        <v>137.27663424564577</v>
      </c>
      <c r="AH19" s="19">
        <v>68</v>
      </c>
      <c r="AI19" s="4">
        <f t="shared" si="90"/>
        <v>152.80898876404493</v>
      </c>
      <c r="AJ19" s="19">
        <v>44</v>
      </c>
      <c r="AK19" s="4">
        <f t="shared" si="91"/>
        <v>106.53753026634382</v>
      </c>
      <c r="AL19" s="19">
        <v>49.58</v>
      </c>
      <c r="AM19" s="4">
        <f t="shared" si="92"/>
        <v>118.61244019138756</v>
      </c>
      <c r="AN19" s="19">
        <v>58.8</v>
      </c>
      <c r="AO19" s="4">
        <f t="shared" si="93"/>
        <v>139.66745843230404</v>
      </c>
      <c r="AP19" s="19">
        <v>60.5</v>
      </c>
      <c r="AQ19" s="4">
        <f t="shared" si="94"/>
        <v>147.92176039119803</v>
      </c>
      <c r="AR19" s="19"/>
      <c r="AS19" s="4" t="str">
        <f t="shared" si="95"/>
        <v/>
      </c>
      <c r="AT19" s="19"/>
      <c r="AU19" s="4" t="str">
        <f t="shared" si="96"/>
        <v/>
      </c>
      <c r="AV19" s="19"/>
      <c r="AW19" s="4" t="str">
        <f t="shared" si="97"/>
        <v/>
      </c>
      <c r="AX19" s="19"/>
      <c r="AY19" s="4" t="str">
        <f t="shared" si="98"/>
        <v/>
      </c>
      <c r="AZ19" s="19"/>
      <c r="BA19" s="4" t="str">
        <f t="shared" si="99"/>
        <v/>
      </c>
      <c r="BB19" s="19"/>
      <c r="BC19" s="4" t="str">
        <f t="shared" si="100"/>
        <v/>
      </c>
      <c r="BD19" s="19"/>
      <c r="BE19" s="4" t="str">
        <f t="shared" si="101"/>
        <v/>
      </c>
      <c r="BF19" s="19"/>
      <c r="BG19" s="4" t="str">
        <f t="shared" si="102"/>
        <v/>
      </c>
      <c r="BH19" s="19"/>
      <c r="BI19" s="4" t="str">
        <f t="shared" si="103"/>
        <v/>
      </c>
      <c r="BK19" s="57" t="s">
        <v>37</v>
      </c>
      <c r="BL19" s="30">
        <f t="shared" si="16"/>
        <v>18</v>
      </c>
      <c r="BM19" s="31">
        <f t="shared" si="17"/>
        <v>44</v>
      </c>
      <c r="BN19" s="32" t="str">
        <f t="shared" si="18"/>
        <v>–</v>
      </c>
      <c r="BO19" s="33">
        <f t="shared" si="19"/>
        <v>68</v>
      </c>
      <c r="BP19" s="34">
        <f t="shared" si="20"/>
        <v>106.53753026634382</v>
      </c>
      <c r="BQ19" s="35" t="str">
        <f t="shared" si="41"/>
        <v>–</v>
      </c>
      <c r="BR19" s="36">
        <f t="shared" si="21"/>
        <v>158.77862595419847</v>
      </c>
      <c r="BS19" s="37">
        <f t="shared" si="22"/>
        <v>59.568888888888878</v>
      </c>
      <c r="BT19" s="38">
        <f t="shared" si="22"/>
        <v>137.85464832549675</v>
      </c>
      <c r="BU19" s="32">
        <f t="shared" si="23"/>
        <v>6.5848282740474486</v>
      </c>
      <c r="BV19" s="39">
        <f t="shared" si="23"/>
        <v>14.608238045442121</v>
      </c>
      <c r="BW19" s="32" t="str">
        <f t="shared" si="24"/>
        <v>?</v>
      </c>
      <c r="BX19" s="35" t="str">
        <f t="shared" si="24"/>
        <v>?</v>
      </c>
    </row>
    <row r="20" spans="1:76" ht="16.5" customHeight="1">
      <c r="A20" s="10" t="s">
        <v>5</v>
      </c>
      <c r="B20" s="19"/>
      <c r="C20" s="4" t="str">
        <f t="shared" si="74"/>
        <v/>
      </c>
      <c r="D20" s="19">
        <v>4.63</v>
      </c>
      <c r="E20" s="4">
        <f t="shared" si="75"/>
        <v>10.01947630383034</v>
      </c>
      <c r="F20" s="19">
        <v>4.38</v>
      </c>
      <c r="G20" s="4">
        <f t="shared" si="76"/>
        <v>10.470953860865407</v>
      </c>
      <c r="H20" s="19">
        <v>3.41</v>
      </c>
      <c r="I20" s="4">
        <f t="shared" si="77"/>
        <v>7.8589536759622032</v>
      </c>
      <c r="J20" s="19">
        <v>3.76</v>
      </c>
      <c r="K20" s="4">
        <f t="shared" si="78"/>
        <v>8.4172822923662398</v>
      </c>
      <c r="L20" s="19">
        <v>3.51</v>
      </c>
      <c r="M20" s="4">
        <f t="shared" si="79"/>
        <v>8.4823586273562093</v>
      </c>
      <c r="N20" s="19">
        <v>3.35</v>
      </c>
      <c r="O20" s="4">
        <f t="shared" si="80"/>
        <v>7.4994403402731145</v>
      </c>
      <c r="P20" s="19">
        <v>3.6</v>
      </c>
      <c r="Q20" s="4">
        <f t="shared" si="81"/>
        <v>8.187400500341143</v>
      </c>
      <c r="R20" s="19">
        <v>3.64</v>
      </c>
      <c r="S20" s="4">
        <f t="shared" si="82"/>
        <v>8.75</v>
      </c>
      <c r="T20" s="19">
        <v>3.08</v>
      </c>
      <c r="U20" s="4">
        <f t="shared" si="83"/>
        <v>6.9291338582677167</v>
      </c>
      <c r="V20" s="19"/>
      <c r="W20" s="4" t="str">
        <f t="shared" si="84"/>
        <v/>
      </c>
      <c r="X20" s="19">
        <v>4.41</v>
      </c>
      <c r="Y20" s="4">
        <f t="shared" si="85"/>
        <v>9.6078431372549034</v>
      </c>
      <c r="Z20" s="19">
        <v>3.2</v>
      </c>
      <c r="AA20" s="4">
        <f t="shared" si="86"/>
        <v>7.4592074592074589</v>
      </c>
      <c r="AB20" s="19">
        <v>4.2</v>
      </c>
      <c r="AC20" s="4">
        <f t="shared" si="87"/>
        <v>9.4382022471910112</v>
      </c>
      <c r="AD20" s="19"/>
      <c r="AE20" s="4" t="str">
        <f t="shared" si="88"/>
        <v/>
      </c>
      <c r="AF20" s="19"/>
      <c r="AG20" s="4" t="str">
        <f t="shared" si="89"/>
        <v/>
      </c>
      <c r="AH20" s="19"/>
      <c r="AI20" s="4" t="str">
        <f t="shared" si="90"/>
        <v/>
      </c>
      <c r="AJ20" s="19">
        <v>3.1</v>
      </c>
      <c r="AK20" s="4">
        <f t="shared" si="91"/>
        <v>7.5060532687651342</v>
      </c>
      <c r="AL20" s="19">
        <v>3.3</v>
      </c>
      <c r="AM20" s="4">
        <f t="shared" si="92"/>
        <v>7.8947368421052628</v>
      </c>
      <c r="AN20" s="19">
        <v>3.5</v>
      </c>
      <c r="AO20" s="4">
        <f t="shared" si="93"/>
        <v>8.31353919239905</v>
      </c>
      <c r="AP20" s="19">
        <v>3.2</v>
      </c>
      <c r="AQ20" s="4">
        <f t="shared" si="94"/>
        <v>7.8239608801956004</v>
      </c>
      <c r="AR20" s="19"/>
      <c r="AS20" s="4" t="str">
        <f t="shared" si="95"/>
        <v/>
      </c>
      <c r="AT20" s="19"/>
      <c r="AU20" s="4" t="str">
        <f t="shared" si="96"/>
        <v/>
      </c>
      <c r="AV20" s="19"/>
      <c r="AW20" s="4" t="str">
        <f t="shared" si="97"/>
        <v/>
      </c>
      <c r="AX20" s="19"/>
      <c r="AY20" s="4" t="str">
        <f t="shared" si="98"/>
        <v/>
      </c>
      <c r="AZ20" s="19"/>
      <c r="BA20" s="4" t="str">
        <f t="shared" si="99"/>
        <v/>
      </c>
      <c r="BB20" s="19"/>
      <c r="BC20" s="4" t="str">
        <f t="shared" si="100"/>
        <v/>
      </c>
      <c r="BD20" s="19"/>
      <c r="BE20" s="4" t="str">
        <f t="shared" si="101"/>
        <v/>
      </c>
      <c r="BF20" s="19"/>
      <c r="BG20" s="4" t="str">
        <f t="shared" si="102"/>
        <v/>
      </c>
      <c r="BH20" s="19"/>
      <c r="BI20" s="4" t="str">
        <f t="shared" si="103"/>
        <v/>
      </c>
      <c r="BK20" s="57" t="s">
        <v>5</v>
      </c>
      <c r="BL20" s="30">
        <f t="shared" si="16"/>
        <v>16</v>
      </c>
      <c r="BM20" s="31">
        <f t="shared" si="17"/>
        <v>3.08</v>
      </c>
      <c r="BN20" s="32" t="str">
        <f t="shared" si="18"/>
        <v>–</v>
      </c>
      <c r="BO20" s="33">
        <f t="shared" si="19"/>
        <v>4.63</v>
      </c>
      <c r="BP20" s="34">
        <f t="shared" si="20"/>
        <v>6.9291338582677167</v>
      </c>
      <c r="BQ20" s="35" t="str">
        <f t="shared" si="41"/>
        <v>–</v>
      </c>
      <c r="BR20" s="36">
        <f t="shared" si="21"/>
        <v>10.470953860865407</v>
      </c>
      <c r="BS20" s="37">
        <f t="shared" si="22"/>
        <v>3.6418750000000002</v>
      </c>
      <c r="BT20" s="38">
        <f t="shared" si="22"/>
        <v>8.4161589053987989</v>
      </c>
      <c r="BU20" s="32">
        <f t="shared" si="23"/>
        <v>0.49877474875939859</v>
      </c>
      <c r="BV20" s="39">
        <f t="shared" si="23"/>
        <v>1.0054819587504127</v>
      </c>
      <c r="BW20" s="32" t="str">
        <f t="shared" si="24"/>
        <v>?</v>
      </c>
      <c r="BX20" s="35" t="str">
        <f t="shared" si="24"/>
        <v>?</v>
      </c>
    </row>
    <row r="21" spans="1:76" ht="16.5" customHeight="1">
      <c r="A21" s="10" t="s">
        <v>6</v>
      </c>
      <c r="B21" s="19"/>
      <c r="C21" s="4" t="str">
        <f t="shared" si="74"/>
        <v/>
      </c>
      <c r="D21" s="19">
        <v>4.93</v>
      </c>
      <c r="E21" s="4">
        <f t="shared" si="75"/>
        <v>10.668686431508331</v>
      </c>
      <c r="F21" s="19">
        <v>4.01</v>
      </c>
      <c r="G21" s="4">
        <f t="shared" si="76"/>
        <v>9.5864212287831698</v>
      </c>
      <c r="H21" s="19">
        <v>4.45</v>
      </c>
      <c r="I21" s="4">
        <f t="shared" si="77"/>
        <v>10.255819313205809</v>
      </c>
      <c r="J21" s="19">
        <v>3.76</v>
      </c>
      <c r="K21" s="4">
        <f t="shared" si="78"/>
        <v>8.4172822923662398</v>
      </c>
      <c r="L21" s="19">
        <v>4.38</v>
      </c>
      <c r="M21" s="4">
        <f t="shared" si="79"/>
        <v>10.584823586273561</v>
      </c>
      <c r="N21" s="19">
        <v>3.96</v>
      </c>
      <c r="O21" s="4">
        <f t="shared" si="80"/>
        <v>8.8650100738750837</v>
      </c>
      <c r="P21" s="19">
        <v>4.12</v>
      </c>
      <c r="Q21" s="4">
        <f t="shared" si="81"/>
        <v>9.3700250170570847</v>
      </c>
      <c r="R21" s="19">
        <v>3.68</v>
      </c>
      <c r="S21" s="4">
        <f t="shared" si="82"/>
        <v>8.8461538461538467</v>
      </c>
      <c r="T21" s="19">
        <v>4</v>
      </c>
      <c r="U21" s="4">
        <f t="shared" si="83"/>
        <v>8.9988751406074243</v>
      </c>
      <c r="V21" s="19"/>
      <c r="W21" s="4" t="str">
        <f t="shared" si="84"/>
        <v/>
      </c>
      <c r="X21" s="19">
        <v>4.3</v>
      </c>
      <c r="Y21" s="4">
        <f t="shared" si="85"/>
        <v>9.3681917211328969</v>
      </c>
      <c r="Z21" s="19">
        <v>3.5</v>
      </c>
      <c r="AA21" s="4">
        <f t="shared" si="86"/>
        <v>8.1585081585081589</v>
      </c>
      <c r="AB21" s="19">
        <v>3.75</v>
      </c>
      <c r="AC21" s="4">
        <f t="shared" si="87"/>
        <v>8.4269662921348321</v>
      </c>
      <c r="AD21" s="19">
        <v>3.5</v>
      </c>
      <c r="AE21" s="4">
        <f t="shared" si="88"/>
        <v>8.9058524173027998</v>
      </c>
      <c r="AF21" s="19">
        <v>3.66</v>
      </c>
      <c r="AG21" s="4">
        <f t="shared" si="89"/>
        <v>8.2786699841664788</v>
      </c>
      <c r="AH21" s="19"/>
      <c r="AI21" s="4" t="str">
        <f t="shared" si="90"/>
        <v/>
      </c>
      <c r="AJ21" s="19">
        <v>3.5</v>
      </c>
      <c r="AK21" s="4">
        <f t="shared" si="91"/>
        <v>8.4745762711864412</v>
      </c>
      <c r="AL21" s="19">
        <v>3.7</v>
      </c>
      <c r="AM21" s="4">
        <f t="shared" si="92"/>
        <v>8.8516746411483265</v>
      </c>
      <c r="AN21" s="19">
        <v>3.5</v>
      </c>
      <c r="AO21" s="4">
        <f t="shared" si="93"/>
        <v>8.31353919239905</v>
      </c>
      <c r="AP21" s="19">
        <v>3.3</v>
      </c>
      <c r="AQ21" s="4">
        <f t="shared" si="94"/>
        <v>8.0684596577017107</v>
      </c>
      <c r="AR21" s="19"/>
      <c r="AS21" s="4" t="str">
        <f t="shared" si="95"/>
        <v/>
      </c>
      <c r="AT21" s="19"/>
      <c r="AU21" s="4" t="str">
        <f t="shared" si="96"/>
        <v/>
      </c>
      <c r="AV21" s="19"/>
      <c r="AW21" s="4" t="str">
        <f t="shared" si="97"/>
        <v/>
      </c>
      <c r="AX21" s="19"/>
      <c r="AY21" s="4" t="str">
        <f t="shared" si="98"/>
        <v/>
      </c>
      <c r="AZ21" s="19"/>
      <c r="BA21" s="4" t="str">
        <f t="shared" si="99"/>
        <v/>
      </c>
      <c r="BB21" s="19"/>
      <c r="BC21" s="4" t="str">
        <f t="shared" si="100"/>
        <v/>
      </c>
      <c r="BD21" s="19"/>
      <c r="BE21" s="4" t="str">
        <f t="shared" si="101"/>
        <v/>
      </c>
      <c r="BF21" s="19"/>
      <c r="BG21" s="4" t="str">
        <f t="shared" si="102"/>
        <v/>
      </c>
      <c r="BH21" s="19"/>
      <c r="BI21" s="4" t="str">
        <f t="shared" si="103"/>
        <v/>
      </c>
      <c r="BK21" s="57" t="s">
        <v>6</v>
      </c>
      <c r="BL21" s="30">
        <f t="shared" si="16"/>
        <v>18</v>
      </c>
      <c r="BM21" s="31">
        <f t="shared" si="17"/>
        <v>3.3</v>
      </c>
      <c r="BN21" s="32" t="str">
        <f t="shared" si="18"/>
        <v>–</v>
      </c>
      <c r="BO21" s="33">
        <f t="shared" si="19"/>
        <v>4.93</v>
      </c>
      <c r="BP21" s="34">
        <f t="shared" si="20"/>
        <v>8.0684596577017107</v>
      </c>
      <c r="BQ21" s="35" t="str">
        <f t="shared" si="41"/>
        <v>–</v>
      </c>
      <c r="BR21" s="36">
        <f t="shared" si="21"/>
        <v>10.668686431508331</v>
      </c>
      <c r="BS21" s="37">
        <f t="shared" si="22"/>
        <v>3.8888888888888888</v>
      </c>
      <c r="BT21" s="38">
        <f t="shared" si="22"/>
        <v>9.0244186258617347</v>
      </c>
      <c r="BU21" s="32">
        <f t="shared" si="23"/>
        <v>0.42104755758896528</v>
      </c>
      <c r="BV21" s="39">
        <f t="shared" si="23"/>
        <v>0.80670274419862276</v>
      </c>
      <c r="BW21" s="32" t="str">
        <f t="shared" si="24"/>
        <v>?</v>
      </c>
      <c r="BX21" s="35" t="str">
        <f t="shared" si="24"/>
        <v>?</v>
      </c>
    </row>
    <row r="22" spans="1:76" ht="16.5" customHeight="1">
      <c r="A22" s="10" t="s">
        <v>7</v>
      </c>
      <c r="B22" s="19"/>
      <c r="C22" s="4" t="s">
        <v>3</v>
      </c>
      <c r="D22" s="19">
        <v>8</v>
      </c>
      <c r="E22" s="4" t="s">
        <v>3</v>
      </c>
      <c r="F22" s="19">
        <v>9</v>
      </c>
      <c r="G22" s="4" t="s">
        <v>3</v>
      </c>
      <c r="H22" s="19">
        <v>7</v>
      </c>
      <c r="I22" s="4" t="s">
        <v>3</v>
      </c>
      <c r="J22" s="19">
        <v>7</v>
      </c>
      <c r="K22" s="4" t="s">
        <v>3</v>
      </c>
      <c r="L22" s="19">
        <v>8</v>
      </c>
      <c r="M22" s="4" t="s">
        <v>3</v>
      </c>
      <c r="N22" s="19">
        <v>9</v>
      </c>
      <c r="O22" s="4" t="s">
        <v>3</v>
      </c>
      <c r="P22" s="19">
        <v>8</v>
      </c>
      <c r="Q22" s="4" t="s">
        <v>3</v>
      </c>
      <c r="R22" s="19">
        <v>8</v>
      </c>
      <c r="S22" s="4" t="s">
        <v>3</v>
      </c>
      <c r="T22" s="19">
        <v>9</v>
      </c>
      <c r="U22" s="4" t="s">
        <v>3</v>
      </c>
      <c r="V22" s="19"/>
      <c r="W22" s="4" t="s">
        <v>3</v>
      </c>
      <c r="X22" s="19">
        <v>8</v>
      </c>
      <c r="Y22" s="4" t="s">
        <v>3</v>
      </c>
      <c r="Z22" s="19">
        <v>10</v>
      </c>
      <c r="AA22" s="4" t="s">
        <v>3</v>
      </c>
      <c r="AB22" s="19"/>
      <c r="AC22" s="4" t="s">
        <v>3</v>
      </c>
      <c r="AD22" s="19">
        <v>8</v>
      </c>
      <c r="AE22" s="4" t="s">
        <v>3</v>
      </c>
      <c r="AF22" s="19">
        <v>10</v>
      </c>
      <c r="AG22" s="4" t="s">
        <v>3</v>
      </c>
      <c r="AH22" s="19">
        <v>10</v>
      </c>
      <c r="AI22" s="4" t="s">
        <v>3</v>
      </c>
      <c r="AJ22" s="19">
        <v>8</v>
      </c>
      <c r="AK22" s="4" t="s">
        <v>3</v>
      </c>
      <c r="AL22" s="19">
        <v>8</v>
      </c>
      <c r="AM22" s="4" t="s">
        <v>3</v>
      </c>
      <c r="AN22" s="19">
        <v>10</v>
      </c>
      <c r="AO22" s="4" t="s">
        <v>3</v>
      </c>
      <c r="AP22" s="19">
        <v>8</v>
      </c>
      <c r="AQ22" s="4" t="s">
        <v>3</v>
      </c>
      <c r="AR22" s="19"/>
      <c r="AS22" s="4" t="s">
        <v>3</v>
      </c>
      <c r="AT22" s="19"/>
      <c r="AU22" s="4" t="s">
        <v>3</v>
      </c>
      <c r="AV22" s="19"/>
      <c r="AW22" s="4" t="s">
        <v>3</v>
      </c>
      <c r="AX22" s="19"/>
      <c r="AY22" s="4" t="s">
        <v>3</v>
      </c>
      <c r="AZ22" s="19"/>
      <c r="BA22" s="4" t="s">
        <v>3</v>
      </c>
      <c r="BB22" s="19"/>
      <c r="BC22" s="4" t="s">
        <v>3</v>
      </c>
      <c r="BD22" s="19"/>
      <c r="BE22" s="4" t="s">
        <v>3</v>
      </c>
      <c r="BF22" s="19"/>
      <c r="BG22" s="4" t="s">
        <v>3</v>
      </c>
      <c r="BH22" s="19"/>
      <c r="BI22" s="4" t="s">
        <v>3</v>
      </c>
      <c r="BK22" s="57" t="s">
        <v>7</v>
      </c>
      <c r="BL22" s="30">
        <f t="shared" si="16"/>
        <v>18</v>
      </c>
      <c r="BM22" s="21">
        <f t="shared" si="17"/>
        <v>7</v>
      </c>
      <c r="BN22" s="22" t="str">
        <f t="shared" si="18"/>
        <v>–</v>
      </c>
      <c r="BO22" s="23">
        <f t="shared" si="19"/>
        <v>10</v>
      </c>
      <c r="BP22" s="24" t="str">
        <f t="shared" si="20"/>
        <v/>
      </c>
      <c r="BQ22" s="6" t="s">
        <v>3</v>
      </c>
      <c r="BR22" s="26" t="str">
        <f t="shared" si="21"/>
        <v/>
      </c>
      <c r="BS22" s="37">
        <f t="shared" si="22"/>
        <v>8.5</v>
      </c>
      <c r="BT22" s="28" t="s">
        <v>3</v>
      </c>
      <c r="BU22" s="32">
        <f t="shared" si="23"/>
        <v>0.98518436614377802</v>
      </c>
      <c r="BV22" s="29" t="s">
        <v>3</v>
      </c>
      <c r="BW22" s="22" t="str">
        <f t="shared" si="24"/>
        <v>?</v>
      </c>
      <c r="BX22" s="25" t="s">
        <v>3</v>
      </c>
    </row>
    <row r="23" spans="1:76" ht="16.5" customHeight="1">
      <c r="A23" s="10" t="s">
        <v>8</v>
      </c>
      <c r="B23" s="19"/>
      <c r="C23" s="4" t="str">
        <f>IF(AND((B23&gt;0),(B$4&gt;0)),(B23/B$4*100),"")</f>
        <v/>
      </c>
      <c r="D23" s="19">
        <v>14.86</v>
      </c>
      <c r="E23" s="4">
        <f>IF(AND((D23&gt;0),(D$4&gt;0)),(D23/D$4*100),"")</f>
        <v>32.157541657649858</v>
      </c>
      <c r="F23" s="19">
        <v>12.5</v>
      </c>
      <c r="G23" s="4">
        <f>IF(AND((F23&gt;0),(F$4&gt;0)),(F23/F$4*100),"")</f>
        <v>29.882859191967487</v>
      </c>
      <c r="H23" s="19">
        <v>15.62</v>
      </c>
      <c r="I23" s="4">
        <f>IF(AND((H23&gt;0),(H$4&gt;0)),(H23/H$4*100),"")</f>
        <v>35.999078128601056</v>
      </c>
      <c r="J23" s="19">
        <v>14.06</v>
      </c>
      <c r="K23" s="4">
        <f>IF(AND((J23&gt;0),(J$4&gt;0)),(J23/J$4*100),"")</f>
        <v>31.475263040071638</v>
      </c>
      <c r="L23" s="19">
        <v>12.41</v>
      </c>
      <c r="M23" s="4">
        <f>IF(AND((L23&gt;0),(L$4&gt;0)),(L23/L$4*100),"")</f>
        <v>29.990333494441757</v>
      </c>
      <c r="N23" s="19">
        <v>14</v>
      </c>
      <c r="O23" s="4">
        <f>IF(AND((N23&gt;0),(N$4&gt;0)),(N23/N$4*100),"")</f>
        <v>31.340944705618984</v>
      </c>
      <c r="P23" s="19">
        <v>12.65</v>
      </c>
      <c r="Q23" s="4">
        <f>IF(AND((P23&gt;0),(P$4&gt;0)),(P23/P$4*100),"")</f>
        <v>28.769615647032072</v>
      </c>
      <c r="R23" s="19">
        <v>13.3</v>
      </c>
      <c r="S23" s="4">
        <f>IF(AND((R23&gt;0),(R$4&gt;0)),(R23/R$4*100),"")</f>
        <v>31.97115384615385</v>
      </c>
      <c r="T23" s="19">
        <v>12</v>
      </c>
      <c r="U23" s="4">
        <f>IF(AND((T23&gt;0),(T$4&gt;0)),(T23/T$4*100),"")</f>
        <v>26.996625421822269</v>
      </c>
      <c r="V23" s="19"/>
      <c r="W23" s="4" t="str">
        <f>IF(AND((V23&gt;0),(V$4&gt;0)),(V23/V$4*100),"")</f>
        <v/>
      </c>
      <c r="X23" s="19">
        <v>13.21</v>
      </c>
      <c r="Y23" s="4">
        <f>IF(AND((X23&gt;0),(X$4&gt;0)),(X23/X$4*100),"")</f>
        <v>28.77995642701525</v>
      </c>
      <c r="Z23" s="19">
        <v>12.5</v>
      </c>
      <c r="AA23" s="4">
        <f>IF(AND((Z23&gt;0),(Z$4&gt;0)),(Z23/Z$4*100),"")</f>
        <v>29.137529137529139</v>
      </c>
      <c r="AB23" s="19">
        <v>14.5</v>
      </c>
      <c r="AC23" s="4">
        <f>IF(AND((AB23&gt;0),(AB$4&gt;0)),(AB23/AB$4*100),"")</f>
        <v>32.584269662921351</v>
      </c>
      <c r="AD23" s="19"/>
      <c r="AE23" s="4" t="str">
        <f t="shared" ref="AE23" si="104">IF(AND((AD23&gt;0),(AD$4&gt;0)),(AD23/AD$4*100),"")</f>
        <v/>
      </c>
      <c r="AF23" s="19"/>
      <c r="AG23" s="4" t="str">
        <f t="shared" ref="AG23" si="105">IF(AND((AF23&gt;0),(AF$4&gt;0)),(AF23/AF$4*100),"")</f>
        <v/>
      </c>
      <c r="AH23" s="19">
        <v>13.9</v>
      </c>
      <c r="AI23" s="4">
        <f t="shared" ref="AI23" si="106">IF(AND((AH23&gt;0),(AH$4&gt;0)),(AH23/AH$4*100),"")</f>
        <v>31.235955056179776</v>
      </c>
      <c r="AJ23" s="19">
        <v>14.2</v>
      </c>
      <c r="AK23" s="4">
        <f t="shared" ref="AK23" si="107">IF(AND((AJ23&gt;0),(AJ$4&gt;0)),(AJ23/AJ$4*100),"")</f>
        <v>34.382566585956411</v>
      </c>
      <c r="AL23" s="19">
        <v>13.9</v>
      </c>
      <c r="AM23" s="4">
        <f t="shared" ref="AM23" si="108">IF(AND((AL23&gt;0),(AL$4&gt;0)),(AL23/AL$4*100),"")</f>
        <v>33.253588516746412</v>
      </c>
      <c r="AN23" s="19">
        <v>13.4</v>
      </c>
      <c r="AO23" s="4">
        <f t="shared" ref="AO23" si="109">IF(AND((AN23&gt;0),(AN$4&gt;0)),(AN23/AN$4*100),"")</f>
        <v>31.828978622327792</v>
      </c>
      <c r="AP23" s="19"/>
      <c r="AQ23" s="4" t="str">
        <f t="shared" ref="AQ23" si="110">IF(AND((AP23&gt;0),(AP$4&gt;0)),(AP23/AP$4*100),"")</f>
        <v/>
      </c>
      <c r="AR23" s="19"/>
      <c r="AS23" s="4" t="str">
        <f t="shared" ref="AS23" si="111">IF(AND((AR23&gt;0),(AR$4&gt;0)),(AR23/AR$4*100),"")</f>
        <v/>
      </c>
      <c r="AT23" s="19"/>
      <c r="AU23" s="4" t="str">
        <f t="shared" ref="AU23" si="112">IF(AND((AT23&gt;0),(AT$4&gt;0)),(AT23/AT$4*100),"")</f>
        <v/>
      </c>
      <c r="AV23" s="19"/>
      <c r="AW23" s="4" t="str">
        <f t="shared" ref="AW23" si="113">IF(AND((AV23&gt;0),(AV$4&gt;0)),(AV23/AV$4*100),"")</f>
        <v/>
      </c>
      <c r="AX23" s="19"/>
      <c r="AY23" s="4" t="str">
        <f t="shared" ref="AY23" si="114">IF(AND((AX23&gt;0),(AX$4&gt;0)),(AX23/AX$4*100),"")</f>
        <v/>
      </c>
      <c r="AZ23" s="19"/>
      <c r="BA23" s="4" t="str">
        <f t="shared" ref="BA23" si="115">IF(AND((AZ23&gt;0),(AZ$4&gt;0)),(AZ23/AZ$4*100),"")</f>
        <v/>
      </c>
      <c r="BB23" s="19"/>
      <c r="BC23" s="4" t="str">
        <f t="shared" ref="BC23" si="116">IF(AND((BB23&gt;0),(BB$4&gt;0)),(BB23/BB$4*100),"")</f>
        <v/>
      </c>
      <c r="BD23" s="19"/>
      <c r="BE23" s="4" t="str">
        <f t="shared" ref="BE23" si="117">IF(AND((BD23&gt;0),(BD$4&gt;0)),(BD23/BD$4*100),"")</f>
        <v/>
      </c>
      <c r="BF23" s="19"/>
      <c r="BG23" s="4" t="str">
        <f t="shared" ref="BG23" si="118">IF(AND((BF23&gt;0),(BF$4&gt;0)),(BF23/BF$4*100),"")</f>
        <v/>
      </c>
      <c r="BH23" s="19"/>
      <c r="BI23" s="4" t="str">
        <f t="shared" ref="BI23" si="119">IF(AND((BH23&gt;0),(BH$4&gt;0)),(BH23/BH$4*100),"")</f>
        <v/>
      </c>
      <c r="BK23" s="57" t="s">
        <v>8</v>
      </c>
      <c r="BL23" s="30">
        <f t="shared" si="16"/>
        <v>16</v>
      </c>
      <c r="BM23" s="31">
        <f t="shared" si="17"/>
        <v>12</v>
      </c>
      <c r="BN23" s="32" t="str">
        <f t="shared" si="18"/>
        <v>–</v>
      </c>
      <c r="BO23" s="33">
        <f t="shared" si="19"/>
        <v>15.62</v>
      </c>
      <c r="BP23" s="34">
        <f t="shared" si="20"/>
        <v>26.996625421822269</v>
      </c>
      <c r="BQ23" s="35" t="str">
        <f t="shared" si="41"/>
        <v>–</v>
      </c>
      <c r="BR23" s="36">
        <f t="shared" si="21"/>
        <v>35.999078128601056</v>
      </c>
      <c r="BS23" s="37">
        <f t="shared" si="22"/>
        <v>13.563125000000001</v>
      </c>
      <c r="BT23" s="38">
        <f t="shared" si="22"/>
        <v>31.236641196377192</v>
      </c>
      <c r="BU23" s="32">
        <f t="shared" si="23"/>
        <v>0.99828331816841109</v>
      </c>
      <c r="BV23" s="39">
        <f t="shared" si="23"/>
        <v>2.2826827811053945</v>
      </c>
      <c r="BW23" s="32" t="str">
        <f t="shared" si="24"/>
        <v>?</v>
      </c>
      <c r="BX23" s="35" t="str">
        <f t="shared" si="24"/>
        <v>?</v>
      </c>
    </row>
    <row r="24" spans="1:76" ht="16.5" customHeight="1">
      <c r="A24" s="15" t="s">
        <v>96</v>
      </c>
      <c r="B24" s="17"/>
      <c r="C24" s="3"/>
      <c r="D24" s="17"/>
      <c r="E24" s="3"/>
      <c r="F24" s="17"/>
      <c r="G24" s="3"/>
      <c r="H24" s="17"/>
      <c r="I24" s="3"/>
      <c r="J24" s="17"/>
      <c r="K24" s="3"/>
      <c r="L24" s="17"/>
      <c r="M24" s="3"/>
      <c r="N24" s="17"/>
      <c r="O24" s="3"/>
      <c r="P24" s="17"/>
      <c r="Q24" s="3"/>
      <c r="R24" s="17"/>
      <c r="S24" s="3"/>
      <c r="T24" s="17"/>
      <c r="U24" s="3"/>
      <c r="V24" s="17"/>
      <c r="W24" s="3"/>
      <c r="X24" s="17"/>
      <c r="Y24" s="3"/>
      <c r="Z24" s="17"/>
      <c r="AA24" s="3"/>
      <c r="AB24" s="17"/>
      <c r="AC24" s="3"/>
      <c r="AD24" s="17"/>
      <c r="AE24" s="3"/>
      <c r="AF24" s="17"/>
      <c r="AG24" s="3"/>
      <c r="AH24" s="17"/>
      <c r="AI24" s="3"/>
      <c r="AJ24" s="17"/>
      <c r="AK24" s="3"/>
      <c r="AL24" s="17"/>
      <c r="AM24" s="3"/>
      <c r="AN24" s="17"/>
      <c r="AO24" s="3"/>
      <c r="AP24" s="17"/>
      <c r="AQ24" s="3"/>
      <c r="AR24" s="17"/>
      <c r="AS24" s="3"/>
      <c r="AT24" s="17"/>
      <c r="AU24" s="3"/>
      <c r="AV24" s="17"/>
      <c r="AW24" s="3"/>
      <c r="AX24" s="17"/>
      <c r="AY24" s="3"/>
      <c r="AZ24" s="17"/>
      <c r="BA24" s="3"/>
      <c r="BB24" s="17"/>
      <c r="BC24" s="3"/>
      <c r="BD24" s="17"/>
      <c r="BE24" s="3"/>
      <c r="BF24" s="17"/>
      <c r="BG24" s="3"/>
      <c r="BH24" s="17"/>
      <c r="BI24" s="3"/>
      <c r="BK24" s="56" t="s">
        <v>15</v>
      </c>
      <c r="BL24" s="30">
        <f t="shared" si="16"/>
        <v>0</v>
      </c>
      <c r="BM24" s="31"/>
      <c r="BN24" s="32"/>
      <c r="BO24" s="33"/>
      <c r="BP24" s="34"/>
      <c r="BQ24" s="35"/>
      <c r="BR24" s="36"/>
      <c r="BS24" s="37"/>
      <c r="BT24" s="38"/>
      <c r="BU24" s="32"/>
      <c r="BV24" s="39"/>
      <c r="BW24" s="32"/>
      <c r="BX24" s="35"/>
    </row>
    <row r="25" spans="1:76" ht="16.5" customHeight="1">
      <c r="A25" s="10" t="s">
        <v>29</v>
      </c>
      <c r="B25" s="19"/>
      <c r="C25" s="4" t="str">
        <f>IF(AND((B25&gt;0),(B$4&gt;0)),(B25/B$4*100),"")</f>
        <v/>
      </c>
      <c r="D25" s="19">
        <v>12.84</v>
      </c>
      <c r="E25" s="4">
        <f>IF(AND((D25&gt;0),(D$4&gt;0)),(D25/D$4*100),"")</f>
        <v>27.786193464618048</v>
      </c>
      <c r="F25" s="19">
        <v>12.54</v>
      </c>
      <c r="G25" s="4">
        <f>IF(AND((F25&gt;0),(F$4&gt;0)),(F25/F$4*100),"")</f>
        <v>29.978484341381783</v>
      </c>
      <c r="H25" s="19">
        <v>11.51</v>
      </c>
      <c r="I25" s="4">
        <f>IF(AND((H25&gt;0),(H$4&gt;0)),(H25/H$4*100),"")</f>
        <v>26.52684950449412</v>
      </c>
      <c r="J25" s="19">
        <v>11.72</v>
      </c>
      <c r="K25" s="4">
        <f>IF(AND((J25&gt;0),(J$4&gt;0)),(J25/J$4*100),"")</f>
        <v>26.236847996418177</v>
      </c>
      <c r="L25" s="19">
        <v>12.1</v>
      </c>
      <c r="M25" s="4">
        <f>IF(AND((L25&gt;0),(L$4&gt;0)),(L25/L$4*100),"")</f>
        <v>29.241179313678099</v>
      </c>
      <c r="N25" s="19">
        <v>12.64</v>
      </c>
      <c r="O25" s="4">
        <f>IF(AND((N25&gt;0),(N$4&gt;0)),(N25/N$4*100),"")</f>
        <v>28.296395791358854</v>
      </c>
      <c r="P25" s="19">
        <v>13.59</v>
      </c>
      <c r="Q25" s="4">
        <f>IF(AND((P25&gt;0),(P$4&gt;0)),(P25/P$4*100),"")</f>
        <v>30.90743688878781</v>
      </c>
      <c r="R25" s="19">
        <v>13</v>
      </c>
      <c r="S25" s="4">
        <f>IF(AND((R25&gt;0),(R$4&gt;0)),(R25/R$4*100),"")</f>
        <v>31.25</v>
      </c>
      <c r="T25" s="19">
        <v>12.6</v>
      </c>
      <c r="U25" s="4">
        <f>IF(AND((T25&gt;0),(T$4&gt;0)),(T25/T$4*100),"")</f>
        <v>28.346456692913385</v>
      </c>
      <c r="V25" s="19">
        <v>11.5</v>
      </c>
      <c r="W25" s="4">
        <f>IF(AND((V25&gt;0),(V$4&gt;0)),(V25/V$4*100),"")</f>
        <v>26.995305164319248</v>
      </c>
      <c r="X25" s="19">
        <v>12.9</v>
      </c>
      <c r="Y25" s="4">
        <f>IF(AND((X25&gt;0),(X$4&gt;0)),(X25/X$4*100),"")</f>
        <v>28.104575163398692</v>
      </c>
      <c r="Z25" s="19"/>
      <c r="AA25" s="4" t="str">
        <f>IF(AND((Z25&gt;0),(Z$4&gt;0)),(Z25/Z$4*100),"")</f>
        <v/>
      </c>
      <c r="AB25" s="19">
        <v>12.4</v>
      </c>
      <c r="AC25" s="4">
        <f>IF(AND((AB25&gt;0),(AB$4&gt;0)),(AB25/AB$4*100),"")</f>
        <v>27.86516853932584</v>
      </c>
      <c r="AD25" s="19">
        <v>13.1</v>
      </c>
      <c r="AE25" s="4">
        <f t="shared" ref="AE25:AE26" si="120">IF(AND((AD25&gt;0),(AD$4&gt;0)),(AD25/AD$4*100),"")</f>
        <v>33.333333333333336</v>
      </c>
      <c r="AF25" s="19">
        <v>13.5</v>
      </c>
      <c r="AG25" s="4">
        <f t="shared" ref="AG25:AG26" si="121">IF(AND((AF25&gt;0),(AF$4&gt;0)),(AF25/AF$4*100),"")</f>
        <v>30.536077810450124</v>
      </c>
      <c r="AH25" s="19">
        <v>14</v>
      </c>
      <c r="AI25" s="4">
        <f t="shared" ref="AI25:AI26" si="122">IF(AND((AH25&gt;0),(AH$4&gt;0)),(AH25/AH$4*100),"")</f>
        <v>31.460674157303369</v>
      </c>
      <c r="AJ25" s="19">
        <v>11.66</v>
      </c>
      <c r="AK25" s="4">
        <f t="shared" ref="AK25:AK26" si="123">IF(AND((AJ25&gt;0),(AJ$4&gt;0)),(AJ25/AJ$4*100),"")</f>
        <v>28.232445520581116</v>
      </c>
      <c r="AL25" s="19">
        <v>12.3</v>
      </c>
      <c r="AM25" s="4">
        <f t="shared" ref="AM25:AM26" si="124">IF(AND((AL25&gt;0),(AL$4&gt;0)),(AL25/AL$4*100),"")</f>
        <v>29.425837320574168</v>
      </c>
      <c r="AN25" s="19">
        <v>12.3</v>
      </c>
      <c r="AO25" s="4">
        <f t="shared" ref="AO25:AO26" si="125">IF(AND((AN25&gt;0),(AN$4&gt;0)),(AN25/AN$4*100),"")</f>
        <v>29.216152019002379</v>
      </c>
      <c r="AP25" s="19">
        <v>13</v>
      </c>
      <c r="AQ25" s="4">
        <f t="shared" ref="AQ25:AQ26" si="126">IF(AND((AP25&gt;0),(AP$4&gt;0)),(AP25/AP$4*100),"")</f>
        <v>31.784841075794624</v>
      </c>
      <c r="AR25" s="19"/>
      <c r="AS25" s="4" t="str">
        <f t="shared" ref="AS25:AS26" si="127">IF(AND((AR25&gt;0),(AR$4&gt;0)),(AR25/AR$4*100),"")</f>
        <v/>
      </c>
      <c r="AT25" s="19"/>
      <c r="AU25" s="4" t="str">
        <f t="shared" ref="AU25:AU26" si="128">IF(AND((AT25&gt;0),(AT$4&gt;0)),(AT25/AT$4*100),"")</f>
        <v/>
      </c>
      <c r="AV25" s="19"/>
      <c r="AW25" s="4" t="str">
        <f t="shared" ref="AW25:AW26" si="129">IF(AND((AV25&gt;0),(AV$4&gt;0)),(AV25/AV$4*100),"")</f>
        <v/>
      </c>
      <c r="AX25" s="19"/>
      <c r="AY25" s="4" t="str">
        <f t="shared" ref="AY25:AY26" si="130">IF(AND((AX25&gt;0),(AX$4&gt;0)),(AX25/AX$4*100),"")</f>
        <v/>
      </c>
      <c r="AZ25" s="19"/>
      <c r="BA25" s="4" t="str">
        <f t="shared" ref="BA25:BA26" si="131">IF(AND((AZ25&gt;0),(AZ$4&gt;0)),(AZ25/AZ$4*100),"")</f>
        <v/>
      </c>
      <c r="BB25" s="19"/>
      <c r="BC25" s="4" t="str">
        <f t="shared" ref="BC25:BC26" si="132">IF(AND((BB25&gt;0),(BB$4&gt;0)),(BB25/BB$4*100),"")</f>
        <v/>
      </c>
      <c r="BD25" s="19"/>
      <c r="BE25" s="4" t="str">
        <f t="shared" ref="BE25:BE26" si="133">IF(AND((BD25&gt;0),(BD$4&gt;0)),(BD25/BD$4*100),"")</f>
        <v/>
      </c>
      <c r="BF25" s="19"/>
      <c r="BG25" s="4" t="str">
        <f t="shared" ref="BG25:BG26" si="134">IF(AND((BF25&gt;0),(BF$4&gt;0)),(BF25/BF$4*100),"")</f>
        <v/>
      </c>
      <c r="BH25" s="19"/>
      <c r="BI25" s="4" t="str">
        <f t="shared" ref="BI25:BI26" si="135">IF(AND((BH25&gt;0),(BH$4&gt;0)),(BH25/BH$4*100),"")</f>
        <v/>
      </c>
      <c r="BK25" s="57" t="s">
        <v>29</v>
      </c>
      <c r="BL25" s="30">
        <f t="shared" si="16"/>
        <v>19</v>
      </c>
      <c r="BM25" s="31">
        <f t="shared" si="17"/>
        <v>11.5</v>
      </c>
      <c r="BN25" s="32" t="str">
        <f t="shared" si="18"/>
        <v>–</v>
      </c>
      <c r="BO25" s="33">
        <f t="shared" si="19"/>
        <v>14</v>
      </c>
      <c r="BP25" s="34">
        <f t="shared" si="20"/>
        <v>26.236847996418177</v>
      </c>
      <c r="BQ25" s="35" t="str">
        <f t="shared" si="41"/>
        <v>–</v>
      </c>
      <c r="BR25" s="36">
        <f t="shared" si="21"/>
        <v>33.333333333333336</v>
      </c>
      <c r="BS25" s="37">
        <f t="shared" si="22"/>
        <v>12.589473684210526</v>
      </c>
      <c r="BT25" s="38">
        <f t="shared" si="22"/>
        <v>29.238118636722788</v>
      </c>
      <c r="BU25" s="32">
        <f t="shared" si="23"/>
        <v>0.70698478440495216</v>
      </c>
      <c r="BV25" s="39">
        <f t="shared" si="23"/>
        <v>1.9243944235391643</v>
      </c>
      <c r="BW25" s="32" t="str">
        <f t="shared" si="24"/>
        <v>?</v>
      </c>
      <c r="BX25" s="35" t="str">
        <f t="shared" si="24"/>
        <v>?</v>
      </c>
    </row>
    <row r="26" spans="1:76" ht="16.5" customHeight="1">
      <c r="A26" s="10" t="s">
        <v>30</v>
      </c>
      <c r="B26" s="19"/>
      <c r="C26" s="4" t="str">
        <f>IF(AND((B26&gt;0),(B$4&gt;0)),(B26/B$4*100),"")</f>
        <v/>
      </c>
      <c r="D26" s="19">
        <v>2.02</v>
      </c>
      <c r="E26" s="4">
        <f>IF(AND((D26&gt;0),(D$4&gt;0)),(D26/D$4*100),"")</f>
        <v>4.3713481930318112</v>
      </c>
      <c r="F26" s="19">
        <v>1.72</v>
      </c>
      <c r="G26" s="4">
        <f>IF(AND((F26&gt;0),(F$4&gt;0)),(F26/F$4*100),"")</f>
        <v>4.111881424814726</v>
      </c>
      <c r="H26" s="19">
        <v>1.65</v>
      </c>
      <c r="I26" s="4">
        <f>IF(AND((H26&gt;0),(H$4&gt;0)),(H26/H$4*100),"")</f>
        <v>3.8027195206268725</v>
      </c>
      <c r="J26" s="19"/>
      <c r="K26" s="4" t="str">
        <f>IF(AND((J26&gt;0),(J$4&gt;0)),(J26/J$4*100),"")</f>
        <v/>
      </c>
      <c r="L26" s="19">
        <v>1.32</v>
      </c>
      <c r="M26" s="4">
        <f>IF(AND((L26&gt;0),(L$4&gt;0)),(L26/L$4*100),"")</f>
        <v>3.1899468342194295</v>
      </c>
      <c r="N26" s="19"/>
      <c r="O26" s="4" t="str">
        <f>IF(AND((N26&gt;0),(N$4&gt;0)),(N26/N$4*100),"")</f>
        <v/>
      </c>
      <c r="P26" s="19">
        <v>1.92</v>
      </c>
      <c r="Q26" s="4">
        <f>IF(AND((P26&gt;0),(P$4&gt;0)),(P26/P$4*100),"")</f>
        <v>4.3666136001819424</v>
      </c>
      <c r="R26" s="19"/>
      <c r="S26" s="4" t="str">
        <f>IF(AND((R26&gt;0),(R$4&gt;0)),(R26/R$4*100),"")</f>
        <v/>
      </c>
      <c r="T26" s="19">
        <v>1.8</v>
      </c>
      <c r="U26" s="4">
        <f>IF(AND((T26&gt;0),(T$4&gt;0)),(T26/T$4*100),"")</f>
        <v>4.0494938132733411</v>
      </c>
      <c r="V26" s="19"/>
      <c r="W26" s="4" t="str">
        <f>IF(AND((V26&gt;0),(V$4&gt;0)),(V26/V$4*100),"")</f>
        <v/>
      </c>
      <c r="X26" s="19">
        <v>2.2000000000000002</v>
      </c>
      <c r="Y26" s="4">
        <f>IF(AND((X26&gt;0),(X$4&gt;0)),(X26/X$4*100),"")</f>
        <v>4.7930283224400876</v>
      </c>
      <c r="Z26" s="19"/>
      <c r="AA26" s="4" t="str">
        <f>IF(AND((Z26&gt;0),(Z$4&gt;0)),(Z26/Z$4*100),"")</f>
        <v/>
      </c>
      <c r="AB26" s="19">
        <v>2</v>
      </c>
      <c r="AC26" s="4">
        <f>IF(AND((AB26&gt;0),(AB$4&gt;0)),(AB26/AB$4*100),"")</f>
        <v>4.4943820224719104</v>
      </c>
      <c r="AD26" s="19"/>
      <c r="AE26" s="4" t="str">
        <f t="shared" si="120"/>
        <v/>
      </c>
      <c r="AF26" s="19">
        <v>2</v>
      </c>
      <c r="AG26" s="4">
        <f t="shared" si="121"/>
        <v>4.5238633793259444</v>
      </c>
      <c r="AH26" s="19"/>
      <c r="AI26" s="4" t="str">
        <f t="shared" si="122"/>
        <v/>
      </c>
      <c r="AJ26" s="19">
        <v>1.6</v>
      </c>
      <c r="AK26" s="4">
        <f t="shared" si="123"/>
        <v>3.87409200968523</v>
      </c>
      <c r="AL26" s="19">
        <v>1.7</v>
      </c>
      <c r="AM26" s="4">
        <f t="shared" si="124"/>
        <v>4.0669856459330145</v>
      </c>
      <c r="AN26" s="19">
        <v>1.7</v>
      </c>
      <c r="AO26" s="4">
        <f t="shared" si="125"/>
        <v>4.0380047505938235</v>
      </c>
      <c r="AP26" s="19"/>
      <c r="AQ26" s="4" t="str">
        <f t="shared" si="126"/>
        <v/>
      </c>
      <c r="AR26" s="19"/>
      <c r="AS26" s="4" t="str">
        <f t="shared" si="127"/>
        <v/>
      </c>
      <c r="AT26" s="19"/>
      <c r="AU26" s="4" t="str">
        <f t="shared" si="128"/>
        <v/>
      </c>
      <c r="AV26" s="19"/>
      <c r="AW26" s="4" t="str">
        <f t="shared" si="129"/>
        <v/>
      </c>
      <c r="AX26" s="19"/>
      <c r="AY26" s="4" t="str">
        <f t="shared" si="130"/>
        <v/>
      </c>
      <c r="AZ26" s="19"/>
      <c r="BA26" s="4" t="str">
        <f t="shared" si="131"/>
        <v/>
      </c>
      <c r="BB26" s="19"/>
      <c r="BC26" s="4" t="str">
        <f t="shared" si="132"/>
        <v/>
      </c>
      <c r="BD26" s="19"/>
      <c r="BE26" s="4" t="str">
        <f t="shared" si="133"/>
        <v/>
      </c>
      <c r="BF26" s="19"/>
      <c r="BG26" s="4" t="str">
        <f t="shared" si="134"/>
        <v/>
      </c>
      <c r="BH26" s="19"/>
      <c r="BI26" s="4" t="str">
        <f t="shared" si="135"/>
        <v/>
      </c>
      <c r="BK26" s="57" t="s">
        <v>30</v>
      </c>
      <c r="BL26" s="30">
        <f t="shared" si="16"/>
        <v>12</v>
      </c>
      <c r="BM26" s="31">
        <f t="shared" si="17"/>
        <v>1.32</v>
      </c>
      <c r="BN26" s="32" t="str">
        <f t="shared" si="18"/>
        <v>–</v>
      </c>
      <c r="BO26" s="33">
        <f t="shared" si="19"/>
        <v>2.2000000000000002</v>
      </c>
      <c r="BP26" s="34">
        <f t="shared" si="20"/>
        <v>3.1899468342194295</v>
      </c>
      <c r="BQ26" s="35" t="str">
        <f t="shared" si="41"/>
        <v>–</v>
      </c>
      <c r="BR26" s="36">
        <f t="shared" si="21"/>
        <v>4.7930283224400876</v>
      </c>
      <c r="BS26" s="37">
        <f t="shared" si="22"/>
        <v>1.8025000000000002</v>
      </c>
      <c r="BT26" s="38">
        <f t="shared" si="22"/>
        <v>4.1401966263831778</v>
      </c>
      <c r="BU26" s="32">
        <f t="shared" si="23"/>
        <v>0.23779766036007732</v>
      </c>
      <c r="BV26" s="39">
        <f t="shared" si="23"/>
        <v>0.41735545105816518</v>
      </c>
      <c r="BW26" s="32" t="str">
        <f t="shared" si="24"/>
        <v>?</v>
      </c>
      <c r="BX26" s="35" t="str">
        <f t="shared" si="24"/>
        <v>?</v>
      </c>
    </row>
    <row r="27" spans="1:76" ht="16.5" customHeight="1">
      <c r="A27" s="10" t="s">
        <v>100</v>
      </c>
      <c r="B27" s="68" t="str">
        <f>IF(AND((B26&gt;0),(B25&gt;0)),(B26/B25),"")</f>
        <v/>
      </c>
      <c r="C27" s="4" t="s">
        <v>3</v>
      </c>
      <c r="D27" s="68">
        <f>IF(AND((D26&gt;0),(D25&gt;0)),(D26/D25),"")</f>
        <v>0.15732087227414329</v>
      </c>
      <c r="E27" s="4" t="s">
        <v>3</v>
      </c>
      <c r="F27" s="68">
        <f>IF(AND((F26&gt;0),(F25&gt;0)),(F26/F25),"")</f>
        <v>0.13716108452950559</v>
      </c>
      <c r="G27" s="4" t="s">
        <v>3</v>
      </c>
      <c r="H27" s="68">
        <f>IF(AND((H26&gt;0),(H25&gt;0)),(H26/H25),"")</f>
        <v>0.14335360556038226</v>
      </c>
      <c r="I27" s="4" t="s">
        <v>3</v>
      </c>
      <c r="J27" s="68" t="str">
        <f>IF(AND((J26&gt;0),(J25&gt;0)),(J26/J25),"")</f>
        <v/>
      </c>
      <c r="K27" s="4" t="s">
        <v>3</v>
      </c>
      <c r="L27" s="68">
        <f>IF(AND((L26&gt;0),(L25&gt;0)),(L26/L25),"")</f>
        <v>0.1090909090909091</v>
      </c>
      <c r="M27" s="4" t="s">
        <v>3</v>
      </c>
      <c r="N27" s="68" t="str">
        <f>IF(AND((N26&gt;0),(N25&gt;0)),(N26/N25),"")</f>
        <v/>
      </c>
      <c r="O27" s="4" t="s">
        <v>3</v>
      </c>
      <c r="P27" s="68">
        <f>IF(AND((P26&gt;0),(P25&gt;0)),(P26/P25),"")</f>
        <v>0.141280353200883</v>
      </c>
      <c r="Q27" s="4" t="s">
        <v>3</v>
      </c>
      <c r="R27" s="68" t="str">
        <f>IF(AND((R26&gt;0),(R25&gt;0)),(R26/R25),"")</f>
        <v/>
      </c>
      <c r="S27" s="4" t="s">
        <v>3</v>
      </c>
      <c r="T27" s="68">
        <f>IF(AND((T26&gt;0),(T25&gt;0)),(T26/T25),"")</f>
        <v>0.14285714285714288</v>
      </c>
      <c r="U27" s="4" t="s">
        <v>3</v>
      </c>
      <c r="V27" s="68" t="str">
        <f>IF(AND((V26&gt;0),(V25&gt;0)),(V26/V25),"")</f>
        <v/>
      </c>
      <c r="W27" s="4" t="s">
        <v>3</v>
      </c>
      <c r="X27" s="68">
        <f>IF(AND((X26&gt;0),(X25&gt;0)),(X26/X25),"")</f>
        <v>0.17054263565891473</v>
      </c>
      <c r="Y27" s="4" t="s">
        <v>3</v>
      </c>
      <c r="Z27" s="68" t="str">
        <f>IF(AND((Z26&gt;0),(Z25&gt;0)),(Z26/Z25),"")</f>
        <v/>
      </c>
      <c r="AA27" s="4" t="s">
        <v>3</v>
      </c>
      <c r="AB27" s="68">
        <f>IF(AND((AB26&gt;0),(AB25&gt;0)),(AB26/AB25),"")</f>
        <v>0.16129032258064516</v>
      </c>
      <c r="AC27" s="4" t="s">
        <v>3</v>
      </c>
      <c r="AD27" s="68" t="str">
        <f t="shared" ref="AD27" si="136">IF(AND((AD26&gt;0),(AD25&gt;0)),(AD26/AD25),"")</f>
        <v/>
      </c>
      <c r="AE27" s="4" t="s">
        <v>3</v>
      </c>
      <c r="AF27" s="68">
        <f t="shared" ref="AF27" si="137">IF(AND((AF26&gt;0),(AF25&gt;0)),(AF26/AF25),"")</f>
        <v>0.14814814814814814</v>
      </c>
      <c r="AG27" s="4" t="s">
        <v>3</v>
      </c>
      <c r="AH27" s="68" t="str">
        <f t="shared" ref="AH27" si="138">IF(AND((AH26&gt;0),(AH25&gt;0)),(AH26/AH25),"")</f>
        <v/>
      </c>
      <c r="AI27" s="4" t="s">
        <v>3</v>
      </c>
      <c r="AJ27" s="68">
        <f t="shared" ref="AJ27" si="139">IF(AND((AJ26&gt;0),(AJ25&gt;0)),(AJ26/AJ25),"")</f>
        <v>0.137221269296741</v>
      </c>
      <c r="AK27" s="4" t="s">
        <v>3</v>
      </c>
      <c r="AL27" s="68">
        <f t="shared" ref="AL27" si="140">IF(AND((AL26&gt;0),(AL25&gt;0)),(AL26/AL25),"")</f>
        <v>0.13821138211382111</v>
      </c>
      <c r="AM27" s="4" t="s">
        <v>3</v>
      </c>
      <c r="AN27" s="68">
        <f t="shared" ref="AN27" si="141">IF(AND((AN26&gt;0),(AN25&gt;0)),(AN26/AN25),"")</f>
        <v>0.13821138211382111</v>
      </c>
      <c r="AO27" s="4" t="s">
        <v>3</v>
      </c>
      <c r="AP27" s="68" t="str">
        <f t="shared" ref="AP27" si="142">IF(AND((AP26&gt;0),(AP25&gt;0)),(AP26/AP25),"")</f>
        <v/>
      </c>
      <c r="AQ27" s="4" t="s">
        <v>3</v>
      </c>
      <c r="AR27" s="68" t="str">
        <f t="shared" ref="AR27" si="143">IF(AND((AR26&gt;0),(AR25&gt;0)),(AR26/AR25),"")</f>
        <v/>
      </c>
      <c r="AS27" s="4" t="s">
        <v>3</v>
      </c>
      <c r="AT27" s="68" t="str">
        <f t="shared" ref="AT27" si="144">IF(AND((AT26&gt;0),(AT25&gt;0)),(AT26/AT25),"")</f>
        <v/>
      </c>
      <c r="AU27" s="4" t="s">
        <v>3</v>
      </c>
      <c r="AV27" s="68" t="str">
        <f t="shared" ref="AV27" si="145">IF(AND((AV26&gt;0),(AV25&gt;0)),(AV26/AV25),"")</f>
        <v/>
      </c>
      <c r="AW27" s="4" t="s">
        <v>3</v>
      </c>
      <c r="AX27" s="68" t="str">
        <f t="shared" ref="AX27" si="146">IF(AND((AX26&gt;0),(AX25&gt;0)),(AX26/AX25),"")</f>
        <v/>
      </c>
      <c r="AY27" s="4" t="s">
        <v>3</v>
      </c>
      <c r="AZ27" s="68" t="str">
        <f t="shared" ref="AZ27" si="147">IF(AND((AZ26&gt;0),(AZ25&gt;0)),(AZ26/AZ25),"")</f>
        <v/>
      </c>
      <c r="BA27" s="4" t="s">
        <v>3</v>
      </c>
      <c r="BB27" s="68" t="str">
        <f t="shared" ref="BB27" si="148">IF(AND((BB26&gt;0),(BB25&gt;0)),(BB26/BB25),"")</f>
        <v/>
      </c>
      <c r="BC27" s="4" t="s">
        <v>3</v>
      </c>
      <c r="BD27" s="68" t="str">
        <f t="shared" ref="BD27" si="149">IF(AND((BD26&gt;0),(BD25&gt;0)),(BD26/BD25),"")</f>
        <v/>
      </c>
      <c r="BE27" s="4" t="s">
        <v>3</v>
      </c>
      <c r="BF27" s="68" t="str">
        <f t="shared" ref="BF27" si="150">IF(AND((BF26&gt;0),(BF25&gt;0)),(BF26/BF25),"")</f>
        <v/>
      </c>
      <c r="BG27" s="4" t="s">
        <v>3</v>
      </c>
      <c r="BH27" s="68" t="str">
        <f t="shared" ref="BH27" si="151">IF(AND((BH26&gt;0),(BH25&gt;0)),(BH26/BH25),"")</f>
        <v/>
      </c>
      <c r="BI27" s="4" t="s">
        <v>3</v>
      </c>
      <c r="BK27" s="57" t="s">
        <v>31</v>
      </c>
      <c r="BL27" s="30">
        <f t="shared" si="16"/>
        <v>12</v>
      </c>
      <c r="BM27" s="40">
        <f t="shared" si="17"/>
        <v>0.1090909090909091</v>
      </c>
      <c r="BN27" s="22" t="str">
        <f t="shared" si="18"/>
        <v>–</v>
      </c>
      <c r="BO27" s="41">
        <f t="shared" si="19"/>
        <v>0.17054263565891473</v>
      </c>
      <c r="BP27" s="24" t="str">
        <f t="shared" si="20"/>
        <v/>
      </c>
      <c r="BQ27" s="6" t="s">
        <v>3</v>
      </c>
      <c r="BR27" s="26" t="str">
        <f t="shared" si="21"/>
        <v/>
      </c>
      <c r="BS27" s="42">
        <f t="shared" si="22"/>
        <v>0.14372409228542146</v>
      </c>
      <c r="BT27" s="28" t="s">
        <v>3</v>
      </c>
      <c r="BU27" s="43">
        <f t="shared" si="23"/>
        <v>1.5328847542875817E-2</v>
      </c>
      <c r="BV27" s="29" t="s">
        <v>3</v>
      </c>
      <c r="BW27" s="22" t="str">
        <f t="shared" si="24"/>
        <v>?</v>
      </c>
      <c r="BX27" s="25" t="s">
        <v>3</v>
      </c>
    </row>
    <row r="28" spans="1:76" ht="16.5" customHeight="1">
      <c r="A28" s="15" t="s">
        <v>97</v>
      </c>
      <c r="B28" s="17"/>
      <c r="C28" s="3"/>
      <c r="D28" s="17"/>
      <c r="E28" s="3"/>
      <c r="F28" s="17"/>
      <c r="G28" s="3"/>
      <c r="H28" s="17"/>
      <c r="I28" s="3"/>
      <c r="J28" s="17"/>
      <c r="K28" s="3"/>
      <c r="L28" s="17"/>
      <c r="M28" s="3"/>
      <c r="N28" s="17"/>
      <c r="O28" s="3"/>
      <c r="P28" s="17"/>
      <c r="Q28" s="3"/>
      <c r="R28" s="17"/>
      <c r="S28" s="3"/>
      <c r="T28" s="17"/>
      <c r="U28" s="3"/>
      <c r="V28" s="17"/>
      <c r="W28" s="3"/>
      <c r="X28" s="17"/>
      <c r="Y28" s="3"/>
      <c r="Z28" s="17"/>
      <c r="AA28" s="3"/>
      <c r="AB28" s="17"/>
      <c r="AC28" s="3"/>
      <c r="AD28" s="17"/>
      <c r="AE28" s="3"/>
      <c r="AF28" s="17"/>
      <c r="AG28" s="3"/>
      <c r="AH28" s="17"/>
      <c r="AI28" s="3"/>
      <c r="AJ28" s="17"/>
      <c r="AK28" s="3"/>
      <c r="AL28" s="17"/>
      <c r="AM28" s="3"/>
      <c r="AN28" s="17"/>
      <c r="AO28" s="3"/>
      <c r="AP28" s="17"/>
      <c r="AQ28" s="3"/>
      <c r="AR28" s="17"/>
      <c r="AS28" s="3"/>
      <c r="AT28" s="17"/>
      <c r="AU28" s="3"/>
      <c r="AV28" s="17"/>
      <c r="AW28" s="3"/>
      <c r="AX28" s="17"/>
      <c r="AY28" s="3"/>
      <c r="AZ28" s="17"/>
      <c r="BA28" s="3"/>
      <c r="BB28" s="17"/>
      <c r="BC28" s="3"/>
      <c r="BD28" s="17"/>
      <c r="BE28" s="3"/>
      <c r="BF28" s="17"/>
      <c r="BG28" s="3"/>
      <c r="BH28" s="17"/>
      <c r="BI28" s="3"/>
      <c r="BK28" s="56" t="s">
        <v>16</v>
      </c>
      <c r="BL28" s="30">
        <f t="shared" si="16"/>
        <v>0</v>
      </c>
      <c r="BM28" s="21"/>
      <c r="BN28" s="22"/>
      <c r="BO28" s="23"/>
      <c r="BP28" s="24"/>
      <c r="BQ28" s="25"/>
      <c r="BR28" s="26"/>
      <c r="BS28" s="27"/>
      <c r="BT28" s="28"/>
      <c r="BU28" s="22"/>
      <c r="BV28" s="29"/>
      <c r="BW28" s="22"/>
      <c r="BX28" s="25"/>
    </row>
    <row r="29" spans="1:76" ht="16.5" customHeight="1">
      <c r="A29" s="10" t="s">
        <v>29</v>
      </c>
      <c r="B29" s="19"/>
      <c r="C29" s="4" t="str">
        <f>IF(AND((B29&gt;0),(B$4&gt;0)),(B29/B$4*100),"")</f>
        <v/>
      </c>
      <c r="D29" s="19">
        <v>12.65</v>
      </c>
      <c r="E29" s="4">
        <f>IF(AND((D29&gt;0),(D$4&gt;0)),(D29/D$4*100),"")</f>
        <v>27.375027050421984</v>
      </c>
      <c r="F29" s="19">
        <v>11.58</v>
      </c>
      <c r="G29" s="4">
        <f>IF(AND((F29&gt;0),(F$4&gt;0)),(F29/F$4*100),"")</f>
        <v>27.683480755438683</v>
      </c>
      <c r="H29" s="19">
        <v>12.7</v>
      </c>
      <c r="I29" s="4">
        <f>IF(AND((H29&gt;0),(H$4&gt;0)),(H29/H$4*100),"")</f>
        <v>29.26941691634017</v>
      </c>
      <c r="J29" s="19">
        <v>10.58</v>
      </c>
      <c r="K29" s="4">
        <f>IF(AND((J29&gt;0),(J$4&gt;0)),(J29/J$4*100),"")</f>
        <v>23.684799641817776</v>
      </c>
      <c r="L29" s="19">
        <v>11.88</v>
      </c>
      <c r="M29" s="4">
        <f>IF(AND((L29&gt;0),(L$4&gt;0)),(L29/L$4*100),"")</f>
        <v>28.709521507974866</v>
      </c>
      <c r="N29" s="19">
        <v>11.7</v>
      </c>
      <c r="O29" s="4">
        <f>IF(AND((N29&gt;0),(N$4&gt;0)),(N29/N$4*100),"")</f>
        <v>26.192075218267291</v>
      </c>
      <c r="P29" s="19">
        <v>11.93</v>
      </c>
      <c r="Q29" s="4">
        <f>IF(AND((P29&gt;0),(P$4&gt;0)),(P29/P$4*100),"")</f>
        <v>27.132135546963838</v>
      </c>
      <c r="R29" s="19">
        <v>12.4</v>
      </c>
      <c r="S29" s="4">
        <f>IF(AND((R29&gt;0),(R$4&gt;0)),(R29/R$4*100),"")</f>
        <v>29.807692307692307</v>
      </c>
      <c r="T29" s="19">
        <v>12.1</v>
      </c>
      <c r="U29" s="4">
        <f>IF(AND((T29&gt;0),(T$4&gt;0)),(T29/T$4*100),"")</f>
        <v>27.221597300337457</v>
      </c>
      <c r="V29" s="19"/>
      <c r="W29" s="4" t="str">
        <f>IF(AND((V29&gt;0),(V$4&gt;0)),(V29/V$4*100),"")</f>
        <v/>
      </c>
      <c r="X29" s="19">
        <v>12.6</v>
      </c>
      <c r="Y29" s="4">
        <f>IF(AND((X29&gt;0),(X$4&gt;0)),(X29/X$4*100),"")</f>
        <v>27.450980392156865</v>
      </c>
      <c r="Z29" s="19">
        <v>12</v>
      </c>
      <c r="AA29" s="4">
        <f>IF(AND((Z29&gt;0),(Z$4&gt;0)),(Z29/Z$4*100),"")</f>
        <v>27.972027972027973</v>
      </c>
      <c r="AB29" s="19">
        <v>12</v>
      </c>
      <c r="AC29" s="4">
        <f>IF(AND((AB29&gt;0),(AB$4&gt;0)),(AB29/AB$4*100),"")</f>
        <v>26.966292134831459</v>
      </c>
      <c r="AD29" s="19"/>
      <c r="AE29" s="4" t="str">
        <f t="shared" ref="AE29:AE30" si="152">IF(AND((AD29&gt;0),(AD$4&gt;0)),(AD29/AD$4*100),"")</f>
        <v/>
      </c>
      <c r="AF29" s="19"/>
      <c r="AG29" s="4" t="str">
        <f t="shared" ref="AG29:AG30" si="153">IF(AND((AF29&gt;0),(AF$4&gt;0)),(AF29/AF$4*100),"")</f>
        <v/>
      </c>
      <c r="AH29" s="19">
        <v>13.2</v>
      </c>
      <c r="AI29" s="4">
        <f t="shared" ref="AI29:AI30" si="154">IF(AND((AH29&gt;0),(AH$4&gt;0)),(AH29/AH$4*100),"")</f>
        <v>29.662921348314601</v>
      </c>
      <c r="AJ29" s="19">
        <v>10</v>
      </c>
      <c r="AK29" s="4">
        <f t="shared" ref="AK29:AK30" si="155">IF(AND((AJ29&gt;0),(AJ$4&gt;0)),(AJ29/AJ$4*100),"")</f>
        <v>24.213075060532692</v>
      </c>
      <c r="AL29" s="19">
        <v>11.7</v>
      </c>
      <c r="AM29" s="4">
        <f t="shared" ref="AM29:AM30" si="156">IF(AND((AL29&gt;0),(AL$4&gt;0)),(AL29/AL$4*100),"")</f>
        <v>27.990430622009573</v>
      </c>
      <c r="AN29" s="19">
        <v>11.3</v>
      </c>
      <c r="AO29" s="4">
        <f t="shared" ref="AO29:AO30" si="157">IF(AND((AN29&gt;0),(AN$4&gt;0)),(AN29/AN$4*100),"")</f>
        <v>26.840855106888363</v>
      </c>
      <c r="AP29" s="19">
        <v>12.4</v>
      </c>
      <c r="AQ29" s="4">
        <f t="shared" ref="AQ29:AQ30" si="158">IF(AND((AP29&gt;0),(AP$4&gt;0)),(AP29/AP$4*100),"")</f>
        <v>30.317848410757946</v>
      </c>
      <c r="AR29" s="19"/>
      <c r="AS29" s="4" t="str">
        <f t="shared" ref="AS29:AS30" si="159">IF(AND((AR29&gt;0),(AR$4&gt;0)),(AR29/AR$4*100),"")</f>
        <v/>
      </c>
      <c r="AT29" s="19"/>
      <c r="AU29" s="4" t="str">
        <f t="shared" ref="AU29:AU30" si="160">IF(AND((AT29&gt;0),(AT$4&gt;0)),(AT29/AT$4*100),"")</f>
        <v/>
      </c>
      <c r="AV29" s="19"/>
      <c r="AW29" s="4" t="str">
        <f t="shared" ref="AW29:AW30" si="161">IF(AND((AV29&gt;0),(AV$4&gt;0)),(AV29/AV$4*100),"")</f>
        <v/>
      </c>
      <c r="AX29" s="19"/>
      <c r="AY29" s="4" t="str">
        <f t="shared" ref="AY29:AY30" si="162">IF(AND((AX29&gt;0),(AX$4&gt;0)),(AX29/AX$4*100),"")</f>
        <v/>
      </c>
      <c r="AZ29" s="19"/>
      <c r="BA29" s="4" t="str">
        <f t="shared" ref="BA29:BA30" si="163">IF(AND((AZ29&gt;0),(AZ$4&gt;0)),(AZ29/AZ$4*100),"")</f>
        <v/>
      </c>
      <c r="BB29" s="19"/>
      <c r="BC29" s="4" t="str">
        <f t="shared" ref="BC29:BC30" si="164">IF(AND((BB29&gt;0),(BB$4&gt;0)),(BB29/BB$4*100),"")</f>
        <v/>
      </c>
      <c r="BD29" s="19"/>
      <c r="BE29" s="4" t="str">
        <f t="shared" ref="BE29:BE30" si="165">IF(AND((BD29&gt;0),(BD$4&gt;0)),(BD29/BD$4*100),"")</f>
        <v/>
      </c>
      <c r="BF29" s="19"/>
      <c r="BG29" s="4" t="str">
        <f t="shared" ref="BG29:BG30" si="166">IF(AND((BF29&gt;0),(BF$4&gt;0)),(BF29/BF$4*100),"")</f>
        <v/>
      </c>
      <c r="BH29" s="19"/>
      <c r="BI29" s="4" t="str">
        <f t="shared" ref="BI29:BI30" si="167">IF(AND((BH29&gt;0),(BH$4&gt;0)),(BH29/BH$4*100),"")</f>
        <v/>
      </c>
      <c r="BK29" s="57" t="s">
        <v>29</v>
      </c>
      <c r="BL29" s="30">
        <f t="shared" si="16"/>
        <v>17</v>
      </c>
      <c r="BM29" s="31">
        <f t="shared" si="17"/>
        <v>10</v>
      </c>
      <c r="BN29" s="32" t="str">
        <f t="shared" si="18"/>
        <v>–</v>
      </c>
      <c r="BO29" s="33">
        <f t="shared" si="19"/>
        <v>13.2</v>
      </c>
      <c r="BP29" s="34">
        <f t="shared" si="20"/>
        <v>23.684799641817776</v>
      </c>
      <c r="BQ29" s="35" t="str">
        <f t="shared" si="41"/>
        <v>–</v>
      </c>
      <c r="BR29" s="36">
        <f t="shared" si="21"/>
        <v>30.317848410757946</v>
      </c>
      <c r="BS29" s="37">
        <f t="shared" si="22"/>
        <v>11.92470588235294</v>
      </c>
      <c r="BT29" s="38">
        <f t="shared" si="22"/>
        <v>27.558245723104342</v>
      </c>
      <c r="BU29" s="32">
        <f t="shared" si="23"/>
        <v>0.78374994136410325</v>
      </c>
      <c r="BV29" s="39">
        <f t="shared" si="23"/>
        <v>1.7853135409258722</v>
      </c>
      <c r="BW29" s="32" t="str">
        <f t="shared" si="24"/>
        <v>?</v>
      </c>
      <c r="BX29" s="35" t="str">
        <f t="shared" si="24"/>
        <v>?</v>
      </c>
    </row>
    <row r="30" spans="1:76" ht="16.5" customHeight="1">
      <c r="A30" s="10" t="s">
        <v>30</v>
      </c>
      <c r="B30" s="19"/>
      <c r="C30" s="4" t="str">
        <f>IF(AND((B30&gt;0),(B$4&gt;0)),(B30/B$4*100),"")</f>
        <v/>
      </c>
      <c r="D30" s="19">
        <v>1.87</v>
      </c>
      <c r="E30" s="4">
        <f>IF(AND((D30&gt;0),(D$4&gt;0)),(D30/D$4*100),"")</f>
        <v>4.0467431291928158</v>
      </c>
      <c r="F30" s="19"/>
      <c r="G30" s="4" t="str">
        <f>IF(AND((F30&gt;0),(F$4&gt;0)),(F30/F$4*100),"")</f>
        <v/>
      </c>
      <c r="H30" s="19">
        <v>2.33</v>
      </c>
      <c r="I30" s="4">
        <f>IF(AND((H30&gt;0),(H$4&gt;0)),(H30/H$4*100),"")</f>
        <v>5.3699008988246133</v>
      </c>
      <c r="J30" s="19">
        <v>2.1</v>
      </c>
      <c r="K30" s="4">
        <f>IF(AND((J30&gt;0),(J$4&gt;0)),(J30/J$4*100),"")</f>
        <v>4.701141705842848</v>
      </c>
      <c r="L30" s="19">
        <v>1.89</v>
      </c>
      <c r="M30" s="4">
        <f>IF(AND((L30&gt;0),(L$4&gt;0)),(L30/L$4*100),"")</f>
        <v>4.5674238762687285</v>
      </c>
      <c r="N30" s="19"/>
      <c r="O30" s="4" t="str">
        <f>IF(AND((N30&gt;0),(N$4&gt;0)),(N30/N$4*100),"")</f>
        <v/>
      </c>
      <c r="P30" s="19">
        <v>1.8</v>
      </c>
      <c r="Q30" s="4">
        <f>IF(AND((P30&gt;0),(P$4&gt;0)),(P30/P$4*100),"")</f>
        <v>4.0937002501705715</v>
      </c>
      <c r="R30" s="19"/>
      <c r="S30" s="4" t="str">
        <f>IF(AND((R30&gt;0),(R$4&gt;0)),(R30/R$4*100),"")</f>
        <v/>
      </c>
      <c r="T30" s="19"/>
      <c r="U30" s="4" t="str">
        <f>IF(AND((T30&gt;0),(T$4&gt;0)),(T30/T$4*100),"")</f>
        <v/>
      </c>
      <c r="V30" s="19"/>
      <c r="W30" s="4" t="str">
        <f>IF(AND((V30&gt;0),(V$4&gt;0)),(V30/V$4*100),"")</f>
        <v/>
      </c>
      <c r="X30" s="19">
        <v>1.98</v>
      </c>
      <c r="Y30" s="4">
        <f>IF(AND((X30&gt;0),(X$4&gt;0)),(X30/X$4*100),"")</f>
        <v>4.3137254901960782</v>
      </c>
      <c r="Z30" s="19"/>
      <c r="AA30" s="4" t="str">
        <f>IF(AND((Z30&gt;0),(Z$4&gt;0)),(Z30/Z$4*100),"")</f>
        <v/>
      </c>
      <c r="AB30" s="19">
        <v>2</v>
      </c>
      <c r="AC30" s="4">
        <f>IF(AND((AB30&gt;0),(AB$4&gt;0)),(AB30/AB$4*100),"")</f>
        <v>4.4943820224719104</v>
      </c>
      <c r="AD30" s="19"/>
      <c r="AE30" s="4" t="str">
        <f t="shared" si="152"/>
        <v/>
      </c>
      <c r="AF30" s="19"/>
      <c r="AG30" s="4" t="str">
        <f t="shared" si="153"/>
        <v/>
      </c>
      <c r="AH30" s="19"/>
      <c r="AI30" s="4" t="str">
        <f t="shared" si="154"/>
        <v/>
      </c>
      <c r="AJ30" s="19">
        <v>1.5</v>
      </c>
      <c r="AK30" s="4">
        <f t="shared" si="155"/>
        <v>3.6319612590799037</v>
      </c>
      <c r="AL30" s="19">
        <v>1.6</v>
      </c>
      <c r="AM30" s="4">
        <f t="shared" si="156"/>
        <v>3.8277511961722492</v>
      </c>
      <c r="AN30" s="19"/>
      <c r="AO30" s="4" t="str">
        <f t="shared" si="157"/>
        <v/>
      </c>
      <c r="AP30" s="19"/>
      <c r="AQ30" s="4" t="str">
        <f t="shared" si="158"/>
        <v/>
      </c>
      <c r="AR30" s="19"/>
      <c r="AS30" s="4" t="str">
        <f t="shared" si="159"/>
        <v/>
      </c>
      <c r="AT30" s="19"/>
      <c r="AU30" s="4" t="str">
        <f t="shared" si="160"/>
        <v/>
      </c>
      <c r="AV30" s="19"/>
      <c r="AW30" s="4" t="str">
        <f t="shared" si="161"/>
        <v/>
      </c>
      <c r="AX30" s="19"/>
      <c r="AY30" s="4" t="str">
        <f t="shared" si="162"/>
        <v/>
      </c>
      <c r="AZ30" s="19"/>
      <c r="BA30" s="4" t="str">
        <f t="shared" si="163"/>
        <v/>
      </c>
      <c r="BB30" s="19"/>
      <c r="BC30" s="4" t="str">
        <f t="shared" si="164"/>
        <v/>
      </c>
      <c r="BD30" s="19"/>
      <c r="BE30" s="4" t="str">
        <f t="shared" si="165"/>
        <v/>
      </c>
      <c r="BF30" s="19"/>
      <c r="BG30" s="4" t="str">
        <f t="shared" si="166"/>
        <v/>
      </c>
      <c r="BH30" s="19"/>
      <c r="BI30" s="4" t="str">
        <f t="shared" si="167"/>
        <v/>
      </c>
      <c r="BK30" s="57" t="s">
        <v>30</v>
      </c>
      <c r="BL30" s="30">
        <f t="shared" si="16"/>
        <v>9</v>
      </c>
      <c r="BM30" s="31">
        <f t="shared" si="17"/>
        <v>1.5</v>
      </c>
      <c r="BN30" s="32" t="str">
        <f t="shared" si="18"/>
        <v>–</v>
      </c>
      <c r="BO30" s="33">
        <f t="shared" si="19"/>
        <v>2.33</v>
      </c>
      <c r="BP30" s="34">
        <f t="shared" si="20"/>
        <v>3.6319612590799037</v>
      </c>
      <c r="BQ30" s="35" t="str">
        <f t="shared" si="41"/>
        <v>–</v>
      </c>
      <c r="BR30" s="36">
        <f t="shared" si="21"/>
        <v>5.3699008988246133</v>
      </c>
      <c r="BS30" s="37">
        <f t="shared" si="22"/>
        <v>1.8966666666666672</v>
      </c>
      <c r="BT30" s="38">
        <f t="shared" si="22"/>
        <v>4.3385255364688575</v>
      </c>
      <c r="BU30" s="32">
        <f t="shared" si="23"/>
        <v>0.25054939632734796</v>
      </c>
      <c r="BV30" s="39">
        <f t="shared" si="23"/>
        <v>0.52174302338985201</v>
      </c>
      <c r="BW30" s="32" t="str">
        <f t="shared" si="24"/>
        <v>?</v>
      </c>
      <c r="BX30" s="35" t="str">
        <f t="shared" si="24"/>
        <v>?</v>
      </c>
    </row>
    <row r="31" spans="1:76" ht="16.5" customHeight="1">
      <c r="A31" s="10" t="s">
        <v>100</v>
      </c>
      <c r="B31" s="68" t="str">
        <f>IF(AND((B30&gt;0),(B29&gt;0)),(B30/B29),"")</f>
        <v/>
      </c>
      <c r="C31" s="4" t="s">
        <v>3</v>
      </c>
      <c r="D31" s="68">
        <f>IF(AND((D30&gt;0),(D29&gt;0)),(D30/D29),"")</f>
        <v>0.14782608695652175</v>
      </c>
      <c r="E31" s="4" t="s">
        <v>3</v>
      </c>
      <c r="F31" s="68" t="str">
        <f>IF(AND((F30&gt;0),(F29&gt;0)),(F30/F29),"")</f>
        <v/>
      </c>
      <c r="G31" s="4" t="s">
        <v>3</v>
      </c>
      <c r="H31" s="68">
        <f>IF(AND((H30&gt;0),(H29&gt;0)),(H30/H29),"")</f>
        <v>0.18346456692913388</v>
      </c>
      <c r="I31" s="4" t="s">
        <v>3</v>
      </c>
      <c r="J31" s="68">
        <f>IF(AND((J30&gt;0),(J29&gt;0)),(J30/J29),"")</f>
        <v>0.19848771266540643</v>
      </c>
      <c r="K31" s="4" t="s">
        <v>3</v>
      </c>
      <c r="L31" s="68">
        <f>IF(AND((L30&gt;0),(L29&gt;0)),(L30/L29),"")</f>
        <v>0.15909090909090906</v>
      </c>
      <c r="M31" s="4" t="s">
        <v>3</v>
      </c>
      <c r="N31" s="68" t="str">
        <f>IF(AND((N30&gt;0),(N29&gt;0)),(N30/N29),"")</f>
        <v/>
      </c>
      <c r="O31" s="4" t="s">
        <v>3</v>
      </c>
      <c r="P31" s="68">
        <f>IF(AND((P30&gt;0),(P29&gt;0)),(P30/P29),"")</f>
        <v>0.15088013411567477</v>
      </c>
      <c r="Q31" s="4" t="s">
        <v>3</v>
      </c>
      <c r="R31" s="68" t="str">
        <f>IF(AND((R30&gt;0),(R29&gt;0)),(R30/R29),"")</f>
        <v/>
      </c>
      <c r="S31" s="4" t="s">
        <v>3</v>
      </c>
      <c r="T31" s="68" t="str">
        <f>IF(AND((T30&gt;0),(T29&gt;0)),(T30/T29),"")</f>
        <v/>
      </c>
      <c r="U31" s="4" t="s">
        <v>3</v>
      </c>
      <c r="V31" s="68" t="str">
        <f>IF(AND((V30&gt;0),(V29&gt;0)),(V30/V29),"")</f>
        <v/>
      </c>
      <c r="W31" s="4" t="s">
        <v>3</v>
      </c>
      <c r="X31" s="68">
        <f>IF(AND((X30&gt;0),(X29&gt;0)),(X30/X29),"")</f>
        <v>0.15714285714285714</v>
      </c>
      <c r="Y31" s="4" t="s">
        <v>3</v>
      </c>
      <c r="Z31" s="68" t="str">
        <f>IF(AND((Z30&gt;0),(Z29&gt;0)),(Z30/Z29),"")</f>
        <v/>
      </c>
      <c r="AA31" s="4" t="s">
        <v>3</v>
      </c>
      <c r="AB31" s="68">
        <f>IF(AND((AB30&gt;0),(AB29&gt;0)),(AB30/AB29),"")</f>
        <v>0.16666666666666666</v>
      </c>
      <c r="AC31" s="4" t="s">
        <v>3</v>
      </c>
      <c r="AD31" s="68" t="str">
        <f t="shared" ref="AD31" si="168">IF(AND((AD30&gt;0),(AD29&gt;0)),(AD30/AD29),"")</f>
        <v/>
      </c>
      <c r="AE31" s="4" t="s">
        <v>3</v>
      </c>
      <c r="AF31" s="68" t="str">
        <f t="shared" ref="AF31" si="169">IF(AND((AF30&gt;0),(AF29&gt;0)),(AF30/AF29),"")</f>
        <v/>
      </c>
      <c r="AG31" s="4" t="s">
        <v>3</v>
      </c>
      <c r="AH31" s="68" t="str">
        <f t="shared" ref="AH31" si="170">IF(AND((AH30&gt;0),(AH29&gt;0)),(AH30/AH29),"")</f>
        <v/>
      </c>
      <c r="AI31" s="4" t="s">
        <v>3</v>
      </c>
      <c r="AJ31" s="68">
        <f t="shared" ref="AJ31" si="171">IF(AND((AJ30&gt;0),(AJ29&gt;0)),(AJ30/AJ29),"")</f>
        <v>0.15</v>
      </c>
      <c r="AK31" s="4" t="s">
        <v>3</v>
      </c>
      <c r="AL31" s="68">
        <f t="shared" ref="AL31" si="172">IF(AND((AL30&gt;0),(AL29&gt;0)),(AL30/AL29),"")</f>
        <v>0.13675213675213677</v>
      </c>
      <c r="AM31" s="4" t="s">
        <v>3</v>
      </c>
      <c r="AN31" s="68" t="str">
        <f t="shared" ref="AN31" si="173">IF(AND((AN30&gt;0),(AN29&gt;0)),(AN30/AN29),"")</f>
        <v/>
      </c>
      <c r="AO31" s="4" t="s">
        <v>3</v>
      </c>
      <c r="AP31" s="68" t="str">
        <f t="shared" ref="AP31" si="174">IF(AND((AP30&gt;0),(AP29&gt;0)),(AP30/AP29),"")</f>
        <v/>
      </c>
      <c r="AQ31" s="4" t="s">
        <v>3</v>
      </c>
      <c r="AR31" s="68" t="str">
        <f t="shared" ref="AR31" si="175">IF(AND((AR30&gt;0),(AR29&gt;0)),(AR30/AR29),"")</f>
        <v/>
      </c>
      <c r="AS31" s="4" t="s">
        <v>3</v>
      </c>
      <c r="AT31" s="68" t="str">
        <f t="shared" ref="AT31" si="176">IF(AND((AT30&gt;0),(AT29&gt;0)),(AT30/AT29),"")</f>
        <v/>
      </c>
      <c r="AU31" s="4" t="s">
        <v>3</v>
      </c>
      <c r="AV31" s="68" t="str">
        <f t="shared" ref="AV31" si="177">IF(AND((AV30&gt;0),(AV29&gt;0)),(AV30/AV29),"")</f>
        <v/>
      </c>
      <c r="AW31" s="4" t="s">
        <v>3</v>
      </c>
      <c r="AX31" s="68" t="str">
        <f t="shared" ref="AX31" si="178">IF(AND((AX30&gt;0),(AX29&gt;0)),(AX30/AX29),"")</f>
        <v/>
      </c>
      <c r="AY31" s="4" t="s">
        <v>3</v>
      </c>
      <c r="AZ31" s="68" t="str">
        <f t="shared" ref="AZ31" si="179">IF(AND((AZ30&gt;0),(AZ29&gt;0)),(AZ30/AZ29),"")</f>
        <v/>
      </c>
      <c r="BA31" s="4" t="s">
        <v>3</v>
      </c>
      <c r="BB31" s="68" t="str">
        <f t="shared" ref="BB31" si="180">IF(AND((BB30&gt;0),(BB29&gt;0)),(BB30/BB29),"")</f>
        <v/>
      </c>
      <c r="BC31" s="4" t="s">
        <v>3</v>
      </c>
      <c r="BD31" s="68" t="str">
        <f t="shared" ref="BD31" si="181">IF(AND((BD30&gt;0),(BD29&gt;0)),(BD30/BD29),"")</f>
        <v/>
      </c>
      <c r="BE31" s="4" t="s">
        <v>3</v>
      </c>
      <c r="BF31" s="68" t="str">
        <f t="shared" ref="BF31" si="182">IF(AND((BF30&gt;0),(BF29&gt;0)),(BF30/BF29),"")</f>
        <v/>
      </c>
      <c r="BG31" s="4" t="s">
        <v>3</v>
      </c>
      <c r="BH31" s="68" t="str">
        <f t="shared" ref="BH31" si="183">IF(AND((BH30&gt;0),(BH29&gt;0)),(BH30/BH29),"")</f>
        <v/>
      </c>
      <c r="BI31" s="4" t="s">
        <v>3</v>
      </c>
      <c r="BK31" s="57" t="s">
        <v>31</v>
      </c>
      <c r="BL31" s="30">
        <f t="shared" si="16"/>
        <v>9</v>
      </c>
      <c r="BM31" s="40">
        <f t="shared" si="17"/>
        <v>0.13675213675213677</v>
      </c>
      <c r="BN31" s="22" t="str">
        <f t="shared" si="18"/>
        <v>–</v>
      </c>
      <c r="BO31" s="41">
        <f t="shared" si="19"/>
        <v>0.19848771266540643</v>
      </c>
      <c r="BP31" s="24" t="str">
        <f t="shared" si="20"/>
        <v/>
      </c>
      <c r="BQ31" s="6" t="s">
        <v>3</v>
      </c>
      <c r="BR31" s="26" t="str">
        <f t="shared" si="21"/>
        <v/>
      </c>
      <c r="BS31" s="42">
        <f t="shared" si="22"/>
        <v>0.16114567447992292</v>
      </c>
      <c r="BT31" s="28" t="s">
        <v>3</v>
      </c>
      <c r="BU31" s="43">
        <f t="shared" si="23"/>
        <v>1.9187724628725589E-2</v>
      </c>
      <c r="BV31" s="29" t="s">
        <v>3</v>
      </c>
      <c r="BW31" s="22" t="str">
        <f t="shared" si="24"/>
        <v>?</v>
      </c>
      <c r="BX31" s="25" t="s">
        <v>3</v>
      </c>
    </row>
    <row r="32" spans="1:76" ht="16.5" customHeight="1">
      <c r="A32" s="15" t="s">
        <v>98</v>
      </c>
      <c r="B32" s="17"/>
      <c r="C32" s="3"/>
      <c r="D32" s="17"/>
      <c r="E32" s="3"/>
      <c r="F32" s="17"/>
      <c r="G32" s="3"/>
      <c r="H32" s="17"/>
      <c r="I32" s="3"/>
      <c r="J32" s="17"/>
      <c r="K32" s="3"/>
      <c r="L32" s="17"/>
      <c r="M32" s="3"/>
      <c r="N32" s="17"/>
      <c r="O32" s="3"/>
      <c r="P32" s="17"/>
      <c r="Q32" s="3"/>
      <c r="R32" s="17"/>
      <c r="S32" s="3"/>
      <c r="T32" s="17"/>
      <c r="U32" s="3"/>
      <c r="V32" s="17"/>
      <c r="W32" s="3"/>
      <c r="X32" s="17"/>
      <c r="Y32" s="3"/>
      <c r="Z32" s="17"/>
      <c r="AA32" s="3"/>
      <c r="AB32" s="17"/>
      <c r="AC32" s="3"/>
      <c r="AD32" s="17"/>
      <c r="AE32" s="3"/>
      <c r="AF32" s="17"/>
      <c r="AG32" s="3"/>
      <c r="AH32" s="17"/>
      <c r="AI32" s="3"/>
      <c r="AJ32" s="17"/>
      <c r="AK32" s="3"/>
      <c r="AL32" s="17"/>
      <c r="AM32" s="3"/>
      <c r="AN32" s="17"/>
      <c r="AO32" s="3"/>
      <c r="AP32" s="17"/>
      <c r="AQ32" s="3"/>
      <c r="AR32" s="17"/>
      <c r="AS32" s="3"/>
      <c r="AT32" s="17"/>
      <c r="AU32" s="3"/>
      <c r="AV32" s="17"/>
      <c r="AW32" s="3"/>
      <c r="AX32" s="17"/>
      <c r="AY32" s="3"/>
      <c r="AZ32" s="17"/>
      <c r="BA32" s="3"/>
      <c r="BB32" s="17"/>
      <c r="BC32" s="3"/>
      <c r="BD32" s="17"/>
      <c r="BE32" s="3"/>
      <c r="BF32" s="17"/>
      <c r="BG32" s="3"/>
      <c r="BH32" s="17"/>
      <c r="BI32" s="3"/>
      <c r="BK32" s="56" t="s">
        <v>17</v>
      </c>
      <c r="BL32" s="30">
        <f t="shared" si="16"/>
        <v>0</v>
      </c>
      <c r="BM32" s="21"/>
      <c r="BN32" s="22"/>
      <c r="BO32" s="23"/>
      <c r="BP32" s="24"/>
      <c r="BQ32" s="25"/>
      <c r="BR32" s="26"/>
      <c r="BS32" s="27"/>
      <c r="BT32" s="28"/>
      <c r="BU32" s="22"/>
      <c r="BV32" s="29"/>
      <c r="BW32" s="22"/>
      <c r="BX32" s="25"/>
    </row>
    <row r="33" spans="1:76" ht="16.5" customHeight="1">
      <c r="A33" s="10" t="s">
        <v>29</v>
      </c>
      <c r="B33" s="19"/>
      <c r="C33" s="4" t="str">
        <f>IF(AND((B33&gt;0),(B$4&gt;0)),(B33/B$4*100),"")</f>
        <v/>
      </c>
      <c r="D33" s="19">
        <v>12.62</v>
      </c>
      <c r="E33" s="4">
        <f>IF(AND((D33&gt;0),(D$4&gt;0)),(D33/D$4*100),"")</f>
        <v>27.310106037654187</v>
      </c>
      <c r="F33" s="19">
        <v>11.85</v>
      </c>
      <c r="G33" s="4">
        <f>IF(AND((F33&gt;0),(F$4&gt;0)),(F33/F$4*100),"")</f>
        <v>28.32895051398518</v>
      </c>
      <c r="H33" s="19">
        <v>11.81</v>
      </c>
      <c r="I33" s="4">
        <f>IF(AND((H33&gt;0),(H$4&gt;0)),(H33/H$4*100),"")</f>
        <v>27.218253053699009</v>
      </c>
      <c r="J33" s="19">
        <v>11.22</v>
      </c>
      <c r="K33" s="4">
        <f>IF(AND((J33&gt;0),(J$4&gt;0)),(J33/J$4*100),"")</f>
        <v>25.117528542646074</v>
      </c>
      <c r="L33" s="19">
        <v>11.68</v>
      </c>
      <c r="M33" s="4">
        <f>IF(AND((L33&gt;0),(L$4&gt;0)),(L33/L$4*100),"")</f>
        <v>28.226196230062829</v>
      </c>
      <c r="N33" s="19">
        <v>11.9</v>
      </c>
      <c r="O33" s="4">
        <f>IF(AND((N33&gt;0),(N$4&gt;0)),(N33/N$4*100),"")</f>
        <v>26.639802999776137</v>
      </c>
      <c r="P33" s="19">
        <v>12.88</v>
      </c>
      <c r="Q33" s="4">
        <f>IF(AND((P33&gt;0),(P$4&gt;0)),(P33/P$4*100),"")</f>
        <v>29.292699567887198</v>
      </c>
      <c r="R33" s="19">
        <v>12.1</v>
      </c>
      <c r="S33" s="4">
        <f>IF(AND((R33&gt;0),(R$4&gt;0)),(R33/R$4*100),"")</f>
        <v>29.08653846153846</v>
      </c>
      <c r="T33" s="19">
        <v>12.2</v>
      </c>
      <c r="U33" s="4">
        <f>IF(AND((T33&gt;0),(T$4&gt;0)),(T33/T$4*100),"")</f>
        <v>27.446569178852641</v>
      </c>
      <c r="V33" s="19"/>
      <c r="W33" s="4" t="str">
        <f>IF(AND((V33&gt;0),(V$4&gt;0)),(V33/V$4*100),"")</f>
        <v/>
      </c>
      <c r="X33" s="19">
        <v>12.5</v>
      </c>
      <c r="Y33" s="4">
        <f>IF(AND((X33&gt;0),(X$4&gt;0)),(X33/X$4*100),"")</f>
        <v>27.233115468409586</v>
      </c>
      <c r="Z33" s="19">
        <v>12</v>
      </c>
      <c r="AA33" s="4">
        <f>IF(AND((Z33&gt;0),(Z$4&gt;0)),(Z33/Z$4*100),"")</f>
        <v>27.972027972027973</v>
      </c>
      <c r="AB33" s="19">
        <v>12</v>
      </c>
      <c r="AC33" s="4">
        <f>IF(AND((AB33&gt;0),(AB$4&gt;0)),(AB33/AB$4*100),"")</f>
        <v>26.966292134831459</v>
      </c>
      <c r="AD33" s="19"/>
      <c r="AE33" s="4" t="str">
        <f t="shared" ref="AE33:AE34" si="184">IF(AND((AD33&gt;0),(AD$4&gt;0)),(AD33/AD$4*100),"")</f>
        <v/>
      </c>
      <c r="AF33" s="19">
        <v>12.5</v>
      </c>
      <c r="AG33" s="4">
        <f t="shared" ref="AG33:AG34" si="185">IF(AND((AF33&gt;0),(AF$4&gt;0)),(AF33/AF$4*100),"")</f>
        <v>28.274146120787151</v>
      </c>
      <c r="AH33" s="19">
        <v>13.4</v>
      </c>
      <c r="AI33" s="4">
        <f t="shared" ref="AI33:AI34" si="186">IF(AND((AH33&gt;0),(AH$4&gt;0)),(AH33/AH$4*100),"")</f>
        <v>30.112359550561795</v>
      </c>
      <c r="AJ33" s="19">
        <v>11</v>
      </c>
      <c r="AK33" s="4">
        <f t="shared" ref="AK33:AK34" si="187">IF(AND((AJ33&gt;0),(AJ$4&gt;0)),(AJ33/AJ$4*100),"")</f>
        <v>26.634382566585955</v>
      </c>
      <c r="AL33" s="19">
        <v>11.8</v>
      </c>
      <c r="AM33" s="4">
        <f t="shared" ref="AM33:AM34" si="188">IF(AND((AL33&gt;0),(AL$4&gt;0)),(AL33/AL$4*100),"")</f>
        <v>28.229665071770338</v>
      </c>
      <c r="AN33" s="19"/>
      <c r="AO33" s="4" t="str">
        <f t="shared" ref="AO33:AO34" si="189">IF(AND((AN33&gt;0),(AN$4&gt;0)),(AN33/AN$4*100),"")</f>
        <v/>
      </c>
      <c r="AP33" s="19">
        <v>12.5</v>
      </c>
      <c r="AQ33" s="4">
        <f t="shared" ref="AQ33:AQ34" si="190">IF(AND((AP33&gt;0),(AP$4&gt;0)),(AP33/AP$4*100),"")</f>
        <v>30.562347188264059</v>
      </c>
      <c r="AR33" s="19"/>
      <c r="AS33" s="4" t="str">
        <f t="shared" ref="AS33:AS34" si="191">IF(AND((AR33&gt;0),(AR$4&gt;0)),(AR33/AR$4*100),"")</f>
        <v/>
      </c>
      <c r="AT33" s="19"/>
      <c r="AU33" s="4" t="str">
        <f t="shared" ref="AU33:AU34" si="192">IF(AND((AT33&gt;0),(AT$4&gt;0)),(AT33/AT$4*100),"")</f>
        <v/>
      </c>
      <c r="AV33" s="19"/>
      <c r="AW33" s="4" t="str">
        <f t="shared" ref="AW33:AW34" si="193">IF(AND((AV33&gt;0),(AV$4&gt;0)),(AV33/AV$4*100),"")</f>
        <v/>
      </c>
      <c r="AX33" s="19"/>
      <c r="AY33" s="4" t="str">
        <f t="shared" ref="AY33:AY34" si="194">IF(AND((AX33&gt;0),(AX$4&gt;0)),(AX33/AX$4*100),"")</f>
        <v/>
      </c>
      <c r="AZ33" s="19"/>
      <c r="BA33" s="4" t="str">
        <f t="shared" ref="BA33:BA34" si="195">IF(AND((AZ33&gt;0),(AZ$4&gt;0)),(AZ33/AZ$4*100),"")</f>
        <v/>
      </c>
      <c r="BB33" s="19"/>
      <c r="BC33" s="4" t="str">
        <f t="shared" ref="BC33:BC34" si="196">IF(AND((BB33&gt;0),(BB$4&gt;0)),(BB33/BB$4*100),"")</f>
        <v/>
      </c>
      <c r="BD33" s="19"/>
      <c r="BE33" s="4" t="str">
        <f t="shared" ref="BE33:BE34" si="197">IF(AND((BD33&gt;0),(BD$4&gt;0)),(BD33/BD$4*100),"")</f>
        <v/>
      </c>
      <c r="BF33" s="19"/>
      <c r="BG33" s="4" t="str">
        <f t="shared" ref="BG33:BG34" si="198">IF(AND((BF33&gt;0),(BF$4&gt;0)),(BF33/BF$4*100),"")</f>
        <v/>
      </c>
      <c r="BH33" s="19"/>
      <c r="BI33" s="4" t="str">
        <f t="shared" ref="BI33:BI34" si="199">IF(AND((BH33&gt;0),(BH$4&gt;0)),(BH33/BH$4*100),"")</f>
        <v/>
      </c>
      <c r="BK33" s="57" t="s">
        <v>29</v>
      </c>
      <c r="BL33" s="30">
        <f t="shared" si="16"/>
        <v>17</v>
      </c>
      <c r="BM33" s="31">
        <f t="shared" si="17"/>
        <v>11</v>
      </c>
      <c r="BN33" s="32" t="str">
        <f t="shared" si="18"/>
        <v>–</v>
      </c>
      <c r="BO33" s="33">
        <f t="shared" si="19"/>
        <v>13.4</v>
      </c>
      <c r="BP33" s="34">
        <f t="shared" si="20"/>
        <v>25.117528542646074</v>
      </c>
      <c r="BQ33" s="35" t="str">
        <f t="shared" si="41"/>
        <v>–</v>
      </c>
      <c r="BR33" s="36">
        <f t="shared" si="21"/>
        <v>30.562347188264059</v>
      </c>
      <c r="BS33" s="37">
        <f t="shared" si="22"/>
        <v>12.115294117647059</v>
      </c>
      <c r="BT33" s="38">
        <f t="shared" si="22"/>
        <v>27.920645921137655</v>
      </c>
      <c r="BU33" s="32">
        <f t="shared" si="23"/>
        <v>0.58695312469415761</v>
      </c>
      <c r="BV33" s="39">
        <f t="shared" si="23"/>
        <v>1.3493992084699626</v>
      </c>
      <c r="BW33" s="32" t="str">
        <f t="shared" si="24"/>
        <v>?</v>
      </c>
      <c r="BX33" s="35" t="str">
        <f t="shared" si="24"/>
        <v>?</v>
      </c>
    </row>
    <row r="34" spans="1:76" ht="16.5" customHeight="1">
      <c r="A34" s="10" t="s">
        <v>30</v>
      </c>
      <c r="B34" s="19"/>
      <c r="C34" s="4" t="str">
        <f>IF(AND((B34&gt;0),(B$4&gt;0)),(B34/B$4*100),"")</f>
        <v/>
      </c>
      <c r="D34" s="19">
        <v>2.0499999999999998</v>
      </c>
      <c r="E34" s="4">
        <f>IF(AND((D34&gt;0),(D$4&gt;0)),(D34/D$4*100),"")</f>
        <v>4.4362692057996105</v>
      </c>
      <c r="F34" s="19"/>
      <c r="G34" s="4" t="str">
        <f>IF(AND((F34&gt;0),(F$4&gt;0)),(F34/F$4*100),"")</f>
        <v/>
      </c>
      <c r="H34" s="19">
        <v>2</v>
      </c>
      <c r="I34" s="4">
        <f>IF(AND((H34&gt;0),(H$4&gt;0)),(H34/H$4*100),"")</f>
        <v>4.6093569946992394</v>
      </c>
      <c r="J34" s="19">
        <v>2</v>
      </c>
      <c r="K34" s="4">
        <f>IF(AND((J34&gt;0),(J$4&gt;0)),(J34/J$4*100),"")</f>
        <v>4.477277815088426</v>
      </c>
      <c r="L34" s="19">
        <v>1.68</v>
      </c>
      <c r="M34" s="4">
        <f>IF(AND((L34&gt;0),(L$4&gt;0)),(L34/L$4*100),"")</f>
        <v>4.0599323344610916</v>
      </c>
      <c r="N34" s="19"/>
      <c r="O34" s="4" t="str">
        <f>IF(AND((N34&gt;0),(N$4&gt;0)),(N34/N$4*100),"")</f>
        <v/>
      </c>
      <c r="P34" s="19">
        <v>1.7</v>
      </c>
      <c r="Q34" s="4">
        <f>IF(AND((P34&gt;0),(P$4&gt;0)),(P34/P$4*100),"")</f>
        <v>3.8662724584944281</v>
      </c>
      <c r="R34" s="19"/>
      <c r="S34" s="4" t="str">
        <f>IF(AND((R34&gt;0),(R$4&gt;0)),(R34/R$4*100),"")</f>
        <v/>
      </c>
      <c r="T34" s="19"/>
      <c r="U34" s="4" t="str">
        <f>IF(AND((T34&gt;0),(T$4&gt;0)),(T34/T$4*100),"")</f>
        <v/>
      </c>
      <c r="V34" s="19"/>
      <c r="W34" s="4" t="str">
        <f>IF(AND((V34&gt;0),(V$4&gt;0)),(V34/V$4*100),"")</f>
        <v/>
      </c>
      <c r="X34" s="19">
        <v>2</v>
      </c>
      <c r="Y34" s="4">
        <f>IF(AND((X34&gt;0),(X$4&gt;0)),(X34/X$4*100),"")</f>
        <v>4.3572984749455337</v>
      </c>
      <c r="Z34" s="19"/>
      <c r="AA34" s="4" t="str">
        <f>IF(AND((Z34&gt;0),(Z$4&gt;0)),(Z34/Z$4*100),"")</f>
        <v/>
      </c>
      <c r="AB34" s="19">
        <v>2</v>
      </c>
      <c r="AC34" s="4">
        <f>IF(AND((AB34&gt;0),(AB$4&gt;0)),(AB34/AB$4*100),"")</f>
        <v>4.4943820224719104</v>
      </c>
      <c r="AD34" s="19"/>
      <c r="AE34" s="4" t="str">
        <f t="shared" si="184"/>
        <v/>
      </c>
      <c r="AF34" s="19">
        <v>2</v>
      </c>
      <c r="AG34" s="4">
        <f t="shared" si="185"/>
        <v>4.5238633793259444</v>
      </c>
      <c r="AH34" s="19"/>
      <c r="AI34" s="4" t="str">
        <f t="shared" si="186"/>
        <v/>
      </c>
      <c r="AJ34" s="19">
        <v>1.7</v>
      </c>
      <c r="AK34" s="4">
        <f t="shared" si="187"/>
        <v>4.1162227602905572</v>
      </c>
      <c r="AL34" s="19"/>
      <c r="AM34" s="4" t="str">
        <f t="shared" si="188"/>
        <v/>
      </c>
      <c r="AN34" s="19"/>
      <c r="AO34" s="4" t="str">
        <f t="shared" si="189"/>
        <v/>
      </c>
      <c r="AP34" s="19"/>
      <c r="AQ34" s="4" t="str">
        <f t="shared" si="190"/>
        <v/>
      </c>
      <c r="AR34" s="19"/>
      <c r="AS34" s="4" t="str">
        <f t="shared" si="191"/>
        <v/>
      </c>
      <c r="AT34" s="19"/>
      <c r="AU34" s="4" t="str">
        <f t="shared" si="192"/>
        <v/>
      </c>
      <c r="AV34" s="19"/>
      <c r="AW34" s="4" t="str">
        <f t="shared" si="193"/>
        <v/>
      </c>
      <c r="AX34" s="19"/>
      <c r="AY34" s="4" t="str">
        <f t="shared" si="194"/>
        <v/>
      </c>
      <c r="AZ34" s="19"/>
      <c r="BA34" s="4" t="str">
        <f t="shared" si="195"/>
        <v/>
      </c>
      <c r="BB34" s="19"/>
      <c r="BC34" s="4" t="str">
        <f t="shared" si="196"/>
        <v/>
      </c>
      <c r="BD34" s="19"/>
      <c r="BE34" s="4" t="str">
        <f t="shared" si="197"/>
        <v/>
      </c>
      <c r="BF34" s="19"/>
      <c r="BG34" s="4" t="str">
        <f t="shared" si="198"/>
        <v/>
      </c>
      <c r="BH34" s="19"/>
      <c r="BI34" s="4" t="str">
        <f t="shared" si="199"/>
        <v/>
      </c>
      <c r="BK34" s="57" t="s">
        <v>30</v>
      </c>
      <c r="BL34" s="30">
        <f t="shared" si="16"/>
        <v>9</v>
      </c>
      <c r="BM34" s="31">
        <f t="shared" si="17"/>
        <v>1.68</v>
      </c>
      <c r="BN34" s="32" t="str">
        <f t="shared" si="18"/>
        <v>–</v>
      </c>
      <c r="BO34" s="33">
        <f t="shared" si="19"/>
        <v>2.0499999999999998</v>
      </c>
      <c r="BP34" s="34">
        <f t="shared" si="20"/>
        <v>3.8662724584944281</v>
      </c>
      <c r="BQ34" s="35" t="str">
        <f t="shared" si="41"/>
        <v>–</v>
      </c>
      <c r="BR34" s="36">
        <f t="shared" si="21"/>
        <v>4.6093569946992394</v>
      </c>
      <c r="BS34" s="37">
        <f t="shared" si="22"/>
        <v>1.9033333333333333</v>
      </c>
      <c r="BT34" s="38">
        <f t="shared" si="22"/>
        <v>4.3267639383974155</v>
      </c>
      <c r="BU34" s="32">
        <f t="shared" si="23"/>
        <v>0.1584297951775486</v>
      </c>
      <c r="BV34" s="39">
        <f t="shared" si="23"/>
        <v>0.25247775431259256</v>
      </c>
      <c r="BW34" s="32" t="str">
        <f t="shared" si="24"/>
        <v>?</v>
      </c>
      <c r="BX34" s="35" t="str">
        <f t="shared" si="24"/>
        <v>?</v>
      </c>
    </row>
    <row r="35" spans="1:76" ht="16.5" customHeight="1">
      <c r="A35" s="10" t="s">
        <v>100</v>
      </c>
      <c r="B35" s="68" t="str">
        <f>IF(AND((B34&gt;0),(B33&gt;0)),(B34/B33),"")</f>
        <v/>
      </c>
      <c r="C35" s="4" t="s">
        <v>3</v>
      </c>
      <c r="D35" s="68">
        <f>IF(AND((D34&gt;0),(D33&gt;0)),(D34/D33),"")</f>
        <v>0.16244057052297939</v>
      </c>
      <c r="E35" s="4" t="s">
        <v>3</v>
      </c>
      <c r="F35" s="68" t="str">
        <f>IF(AND((F34&gt;0),(F33&gt;0)),(F34/F33),"")</f>
        <v/>
      </c>
      <c r="G35" s="4" t="s">
        <v>3</v>
      </c>
      <c r="H35" s="68">
        <f>IF(AND((H34&gt;0),(H33&gt;0)),(H34/H33),"")</f>
        <v>0.16934801016088061</v>
      </c>
      <c r="I35" s="4" t="s">
        <v>3</v>
      </c>
      <c r="J35" s="68">
        <f>IF(AND((J34&gt;0),(J33&gt;0)),(J34/J33),"")</f>
        <v>0.17825311942959002</v>
      </c>
      <c r="K35" s="4" t="s">
        <v>3</v>
      </c>
      <c r="L35" s="68">
        <f>IF(AND((L34&gt;0),(L33&gt;0)),(L34/L33),"")</f>
        <v>0.14383561643835616</v>
      </c>
      <c r="M35" s="4" t="s">
        <v>3</v>
      </c>
      <c r="N35" s="68" t="str">
        <f>IF(AND((N34&gt;0),(N33&gt;0)),(N34/N33),"")</f>
        <v/>
      </c>
      <c r="O35" s="4" t="s">
        <v>3</v>
      </c>
      <c r="P35" s="68">
        <f>IF(AND((P34&gt;0),(P33&gt;0)),(P34/P33),"")</f>
        <v>0.13198757763975155</v>
      </c>
      <c r="Q35" s="4" t="s">
        <v>3</v>
      </c>
      <c r="R35" s="68" t="str">
        <f>IF(AND((R34&gt;0),(R33&gt;0)),(R34/R33),"")</f>
        <v/>
      </c>
      <c r="S35" s="4" t="s">
        <v>3</v>
      </c>
      <c r="T35" s="68" t="str">
        <f>IF(AND((T34&gt;0),(T33&gt;0)),(T34/T33),"")</f>
        <v/>
      </c>
      <c r="U35" s="4" t="s">
        <v>3</v>
      </c>
      <c r="V35" s="68" t="str">
        <f>IF(AND((V34&gt;0),(V33&gt;0)),(V34/V33),"")</f>
        <v/>
      </c>
      <c r="W35" s="4" t="s">
        <v>3</v>
      </c>
      <c r="X35" s="68">
        <f>IF(AND((X34&gt;0),(X33&gt;0)),(X34/X33),"")</f>
        <v>0.16</v>
      </c>
      <c r="Y35" s="4" t="s">
        <v>3</v>
      </c>
      <c r="Z35" s="68" t="str">
        <f>IF(AND((Z34&gt;0),(Z33&gt;0)),(Z34/Z33),"")</f>
        <v/>
      </c>
      <c r="AA35" s="4" t="s">
        <v>3</v>
      </c>
      <c r="AB35" s="68">
        <f>IF(AND((AB34&gt;0),(AB33&gt;0)),(AB34/AB33),"")</f>
        <v>0.16666666666666666</v>
      </c>
      <c r="AC35" s="4" t="s">
        <v>3</v>
      </c>
      <c r="AD35" s="68" t="str">
        <f t="shared" ref="AD35" si="200">IF(AND((AD34&gt;0),(AD33&gt;0)),(AD34/AD33),"")</f>
        <v/>
      </c>
      <c r="AE35" s="4" t="s">
        <v>3</v>
      </c>
      <c r="AF35" s="68">
        <f t="shared" ref="AF35" si="201">IF(AND((AF34&gt;0),(AF33&gt;0)),(AF34/AF33),"")</f>
        <v>0.16</v>
      </c>
      <c r="AG35" s="4" t="s">
        <v>3</v>
      </c>
      <c r="AH35" s="68" t="str">
        <f t="shared" ref="AH35" si="202">IF(AND((AH34&gt;0),(AH33&gt;0)),(AH34/AH33),"")</f>
        <v/>
      </c>
      <c r="AI35" s="4" t="s">
        <v>3</v>
      </c>
      <c r="AJ35" s="68">
        <f t="shared" ref="AJ35" si="203">IF(AND((AJ34&gt;0),(AJ33&gt;0)),(AJ34/AJ33),"")</f>
        <v>0.15454545454545454</v>
      </c>
      <c r="AK35" s="4" t="s">
        <v>3</v>
      </c>
      <c r="AL35" s="68" t="str">
        <f t="shared" ref="AL35" si="204">IF(AND((AL34&gt;0),(AL33&gt;0)),(AL34/AL33),"")</f>
        <v/>
      </c>
      <c r="AM35" s="4" t="s">
        <v>3</v>
      </c>
      <c r="AN35" s="68" t="str">
        <f t="shared" ref="AN35" si="205">IF(AND((AN34&gt;0),(AN33&gt;0)),(AN34/AN33),"")</f>
        <v/>
      </c>
      <c r="AO35" s="4" t="s">
        <v>3</v>
      </c>
      <c r="AP35" s="68" t="str">
        <f t="shared" ref="AP35" si="206">IF(AND((AP34&gt;0),(AP33&gt;0)),(AP34/AP33),"")</f>
        <v/>
      </c>
      <c r="AQ35" s="4" t="s">
        <v>3</v>
      </c>
      <c r="AR35" s="68" t="str">
        <f t="shared" ref="AR35" si="207">IF(AND((AR34&gt;0),(AR33&gt;0)),(AR34/AR33),"")</f>
        <v/>
      </c>
      <c r="AS35" s="4" t="s">
        <v>3</v>
      </c>
      <c r="AT35" s="68" t="str">
        <f t="shared" ref="AT35" si="208">IF(AND((AT34&gt;0),(AT33&gt;0)),(AT34/AT33),"")</f>
        <v/>
      </c>
      <c r="AU35" s="4" t="s">
        <v>3</v>
      </c>
      <c r="AV35" s="68" t="str">
        <f t="shared" ref="AV35" si="209">IF(AND((AV34&gt;0),(AV33&gt;0)),(AV34/AV33),"")</f>
        <v/>
      </c>
      <c r="AW35" s="4" t="s">
        <v>3</v>
      </c>
      <c r="AX35" s="68" t="str">
        <f t="shared" ref="AX35" si="210">IF(AND((AX34&gt;0),(AX33&gt;0)),(AX34/AX33),"")</f>
        <v/>
      </c>
      <c r="AY35" s="4" t="s">
        <v>3</v>
      </c>
      <c r="AZ35" s="68" t="str">
        <f t="shared" ref="AZ35" si="211">IF(AND((AZ34&gt;0),(AZ33&gt;0)),(AZ34/AZ33),"")</f>
        <v/>
      </c>
      <c r="BA35" s="4" t="s">
        <v>3</v>
      </c>
      <c r="BB35" s="68" t="str">
        <f t="shared" ref="BB35" si="212">IF(AND((BB34&gt;0),(BB33&gt;0)),(BB34/BB33),"")</f>
        <v/>
      </c>
      <c r="BC35" s="4" t="s">
        <v>3</v>
      </c>
      <c r="BD35" s="68" t="str">
        <f t="shared" ref="BD35" si="213">IF(AND((BD34&gt;0),(BD33&gt;0)),(BD34/BD33),"")</f>
        <v/>
      </c>
      <c r="BE35" s="4" t="s">
        <v>3</v>
      </c>
      <c r="BF35" s="68" t="str">
        <f t="shared" ref="BF35" si="214">IF(AND((BF34&gt;0),(BF33&gt;0)),(BF34/BF33),"")</f>
        <v/>
      </c>
      <c r="BG35" s="4" t="s">
        <v>3</v>
      </c>
      <c r="BH35" s="68" t="str">
        <f t="shared" ref="BH35" si="215">IF(AND((BH34&gt;0),(BH33&gt;0)),(BH34/BH33),"")</f>
        <v/>
      </c>
      <c r="BI35" s="4" t="s">
        <v>3</v>
      </c>
      <c r="BK35" s="57" t="s">
        <v>31</v>
      </c>
      <c r="BL35" s="30">
        <f t="shared" si="16"/>
        <v>9</v>
      </c>
      <c r="BM35" s="40">
        <f t="shared" si="17"/>
        <v>0.13198757763975155</v>
      </c>
      <c r="BN35" s="22" t="str">
        <f t="shared" si="18"/>
        <v>–</v>
      </c>
      <c r="BO35" s="41">
        <f t="shared" si="19"/>
        <v>0.17825311942959002</v>
      </c>
      <c r="BP35" s="24" t="str">
        <f t="shared" si="20"/>
        <v/>
      </c>
      <c r="BQ35" s="6" t="s">
        <v>3</v>
      </c>
      <c r="BR35" s="26" t="str">
        <f t="shared" si="21"/>
        <v/>
      </c>
      <c r="BS35" s="42">
        <f t="shared" si="22"/>
        <v>0.158564112822631</v>
      </c>
      <c r="BT35" s="28" t="s">
        <v>3</v>
      </c>
      <c r="BU35" s="43">
        <f t="shared" si="23"/>
        <v>1.382091581832713E-2</v>
      </c>
      <c r="BV35" s="29" t="s">
        <v>3</v>
      </c>
      <c r="BW35" s="22" t="str">
        <f t="shared" si="24"/>
        <v>?</v>
      </c>
      <c r="BX35" s="25" t="s">
        <v>3</v>
      </c>
    </row>
    <row r="36" spans="1:76" ht="16.5" customHeight="1">
      <c r="A36" s="15" t="s">
        <v>99</v>
      </c>
      <c r="B36" s="17"/>
      <c r="C36" s="3"/>
      <c r="D36" s="17"/>
      <c r="E36" s="3"/>
      <c r="F36" s="17"/>
      <c r="G36" s="3"/>
      <c r="H36" s="17"/>
      <c r="I36" s="3"/>
      <c r="J36" s="17"/>
      <c r="K36" s="3"/>
      <c r="L36" s="17"/>
      <c r="M36" s="3"/>
      <c r="N36" s="17"/>
      <c r="O36" s="3"/>
      <c r="P36" s="17"/>
      <c r="Q36" s="3"/>
      <c r="R36" s="17"/>
      <c r="S36" s="3"/>
      <c r="T36" s="17"/>
      <c r="U36" s="3"/>
      <c r="V36" s="17"/>
      <c r="W36" s="3"/>
      <c r="X36" s="17"/>
      <c r="Y36" s="3"/>
      <c r="Z36" s="17"/>
      <c r="AA36" s="3"/>
      <c r="AB36" s="17"/>
      <c r="AC36" s="3"/>
      <c r="AD36" s="17"/>
      <c r="AE36" s="3"/>
      <c r="AF36" s="17"/>
      <c r="AG36" s="3"/>
      <c r="AH36" s="17"/>
      <c r="AI36" s="3"/>
      <c r="AJ36" s="17"/>
      <c r="AK36" s="3"/>
      <c r="AL36" s="17"/>
      <c r="AM36" s="3"/>
      <c r="AN36" s="17"/>
      <c r="AO36" s="3"/>
      <c r="AP36" s="17"/>
      <c r="AQ36" s="3"/>
      <c r="AR36" s="17"/>
      <c r="AS36" s="3"/>
      <c r="AT36" s="17"/>
      <c r="AU36" s="3"/>
      <c r="AV36" s="17"/>
      <c r="AW36" s="3"/>
      <c r="AX36" s="17"/>
      <c r="AY36" s="3"/>
      <c r="AZ36" s="17"/>
      <c r="BA36" s="3"/>
      <c r="BB36" s="17"/>
      <c r="BC36" s="3"/>
      <c r="BD36" s="17"/>
      <c r="BE36" s="3"/>
      <c r="BF36" s="17"/>
      <c r="BG36" s="3"/>
      <c r="BH36" s="17"/>
      <c r="BI36" s="3"/>
      <c r="BK36" s="56" t="s">
        <v>18</v>
      </c>
      <c r="BL36" s="30">
        <f t="shared" si="16"/>
        <v>0</v>
      </c>
      <c r="BM36" s="21"/>
      <c r="BN36" s="22"/>
      <c r="BO36" s="23"/>
      <c r="BP36" s="24"/>
      <c r="BQ36" s="25"/>
      <c r="BR36" s="26"/>
      <c r="BS36" s="27"/>
      <c r="BT36" s="28"/>
      <c r="BU36" s="22"/>
      <c r="BV36" s="29"/>
      <c r="BW36" s="22"/>
      <c r="BX36" s="25"/>
    </row>
    <row r="37" spans="1:76" ht="16.5" customHeight="1">
      <c r="A37" s="10" t="s">
        <v>29</v>
      </c>
      <c r="B37" s="19"/>
      <c r="C37" s="4" t="str">
        <f>IF(AND((B37&gt;0),(B$4&gt;0)),(B37/B$4*100),"")</f>
        <v/>
      </c>
      <c r="D37" s="19">
        <v>15.01</v>
      </c>
      <c r="E37" s="4">
        <f>IF(AND((D37&gt;0),(D$4&gt;0)),(D37/D$4*100),"")</f>
        <v>32.482146721488853</v>
      </c>
      <c r="F37" s="19">
        <v>14.51</v>
      </c>
      <c r="G37" s="4">
        <f>IF(AND((F37&gt;0),(F$4&gt;0)),(F37/F$4*100),"")</f>
        <v>34.688022950035865</v>
      </c>
      <c r="H37" s="19">
        <v>14.32</v>
      </c>
      <c r="I37" s="4">
        <f>IF(AND((H37&gt;0),(H$4&gt;0)),(H37/H$4*100),"")</f>
        <v>33.00299608204655</v>
      </c>
      <c r="J37" s="19">
        <v>13.49</v>
      </c>
      <c r="K37" s="4">
        <f>IF(AND((J37&gt;0),(J$4&gt;0)),(J37/J$4*100),"")</f>
        <v>30.199238862771434</v>
      </c>
      <c r="L37" s="19">
        <v>12.58</v>
      </c>
      <c r="M37" s="4">
        <f>IF(AND((L37&gt;0),(L$4&gt;0)),(L37/L$4*100),"")</f>
        <v>30.401159980666986</v>
      </c>
      <c r="N37" s="19">
        <v>13.74</v>
      </c>
      <c r="O37" s="4">
        <f>IF(AND((N37&gt;0),(N$4&gt;0)),(N37/N$4*100),"")</f>
        <v>30.758898589657484</v>
      </c>
      <c r="P37" s="19">
        <v>15.7</v>
      </c>
      <c r="Q37" s="4">
        <f>IF(AND((P37&gt;0),(P$4&gt;0)),(P37/P$4*100),"")</f>
        <v>35.706163293154425</v>
      </c>
      <c r="R37" s="19">
        <v>13.5</v>
      </c>
      <c r="S37" s="4">
        <f>IF(AND((R37&gt;0),(R$4&gt;0)),(R37/R$4*100),"")</f>
        <v>32.45192307692308</v>
      </c>
      <c r="T37" s="19">
        <v>14.3</v>
      </c>
      <c r="U37" s="4">
        <f>IF(AND((T37&gt;0),(T$4&gt;0)),(T37/T$4*100),"")</f>
        <v>32.170978627671545</v>
      </c>
      <c r="V37" s="19">
        <v>13.7</v>
      </c>
      <c r="W37" s="4">
        <f>IF(AND((V37&gt;0),(V$4&gt;0)),(V37/V$4*100),"")</f>
        <v>32.159624413145536</v>
      </c>
      <c r="X37" s="19">
        <v>15</v>
      </c>
      <c r="Y37" s="4">
        <f>IF(AND((X37&gt;0),(X$4&gt;0)),(X37/X$4*100),"")</f>
        <v>32.679738562091501</v>
      </c>
      <c r="Z37" s="19">
        <v>14</v>
      </c>
      <c r="AA37" s="4">
        <f>IF(AND((Z37&gt;0),(Z$4&gt;0)),(Z37/Z$4*100),"")</f>
        <v>32.634032634032636</v>
      </c>
      <c r="AB37" s="19">
        <v>14.8</v>
      </c>
      <c r="AC37" s="4">
        <f>IF(AND((AB37&gt;0),(AB$4&gt;0)),(AB37/AB$4*100),"")</f>
        <v>33.258426966292134</v>
      </c>
      <c r="AD37" s="19">
        <v>14.3</v>
      </c>
      <c r="AE37" s="4">
        <f t="shared" ref="AE37:AE38" si="216">IF(AND((AD37&gt;0),(AD$4&gt;0)),(AD37/AD$4*100),"")</f>
        <v>36.386768447837156</v>
      </c>
      <c r="AF37" s="19">
        <v>15.5</v>
      </c>
      <c r="AG37" s="4">
        <f t="shared" ref="AG37:AG38" si="217">IF(AND((AF37&gt;0),(AF$4&gt;0)),(AF37/AF$4*100),"")</f>
        <v>35.059941189776069</v>
      </c>
      <c r="AH37" s="19"/>
      <c r="AI37" s="4" t="str">
        <f t="shared" ref="AI37:AI38" si="218">IF(AND((AH37&gt;0),(AH$4&gt;0)),(AH37/AH$4*100),"")</f>
        <v/>
      </c>
      <c r="AJ37" s="19">
        <v>12.6</v>
      </c>
      <c r="AK37" s="4">
        <f t="shared" ref="AK37:AK38" si="219">IF(AND((AJ37&gt;0),(AJ$4&gt;0)),(AJ37/AJ$4*100),"")</f>
        <v>30.508474576271187</v>
      </c>
      <c r="AL37" s="19">
        <v>14.8</v>
      </c>
      <c r="AM37" s="4">
        <f t="shared" ref="AM37:AM38" si="220">IF(AND((AL37&gt;0),(AL$4&gt;0)),(AL37/AL$4*100),"")</f>
        <v>35.406698564593306</v>
      </c>
      <c r="AN37" s="19">
        <v>13.6</v>
      </c>
      <c r="AO37" s="4">
        <f t="shared" ref="AO37:AO38" si="221">IF(AND((AN37&gt;0),(AN$4&gt;0)),(AN37/AN$4*100),"")</f>
        <v>32.304038004750588</v>
      </c>
      <c r="AP37" s="19">
        <v>14</v>
      </c>
      <c r="AQ37" s="4">
        <f t="shared" ref="AQ37:AQ38" si="222">IF(AND((AP37&gt;0),(AP$4&gt;0)),(AP37/AP$4*100),"")</f>
        <v>34.229828850855746</v>
      </c>
      <c r="AR37" s="19"/>
      <c r="AS37" s="4" t="str">
        <f t="shared" ref="AS37:AS38" si="223">IF(AND((AR37&gt;0),(AR$4&gt;0)),(AR37/AR$4*100),"")</f>
        <v/>
      </c>
      <c r="AT37" s="19"/>
      <c r="AU37" s="4" t="str">
        <f t="shared" ref="AU37:AU38" si="224">IF(AND((AT37&gt;0),(AT$4&gt;0)),(AT37/AT$4*100),"")</f>
        <v/>
      </c>
      <c r="AV37" s="19"/>
      <c r="AW37" s="4" t="str">
        <f t="shared" ref="AW37:AW38" si="225">IF(AND((AV37&gt;0),(AV$4&gt;0)),(AV37/AV$4*100),"")</f>
        <v/>
      </c>
      <c r="AX37" s="19"/>
      <c r="AY37" s="4" t="str">
        <f t="shared" ref="AY37:AY38" si="226">IF(AND((AX37&gt;0),(AX$4&gt;0)),(AX37/AX$4*100),"")</f>
        <v/>
      </c>
      <c r="AZ37" s="19"/>
      <c r="BA37" s="4" t="str">
        <f t="shared" ref="BA37:BA38" si="227">IF(AND((AZ37&gt;0),(AZ$4&gt;0)),(AZ37/AZ$4*100),"")</f>
        <v/>
      </c>
      <c r="BB37" s="19"/>
      <c r="BC37" s="4" t="str">
        <f t="shared" ref="BC37:BC38" si="228">IF(AND((BB37&gt;0),(BB$4&gt;0)),(BB37/BB$4*100),"")</f>
        <v/>
      </c>
      <c r="BD37" s="19"/>
      <c r="BE37" s="4" t="str">
        <f t="shared" ref="BE37:BE38" si="229">IF(AND((BD37&gt;0),(BD$4&gt;0)),(BD37/BD$4*100),"")</f>
        <v/>
      </c>
      <c r="BF37" s="19"/>
      <c r="BG37" s="4" t="str">
        <f t="shared" ref="BG37:BG38" si="230">IF(AND((BF37&gt;0),(BF$4&gt;0)),(BF37/BF$4*100),"")</f>
        <v/>
      </c>
      <c r="BH37" s="19"/>
      <c r="BI37" s="4" t="str">
        <f t="shared" ref="BI37:BI38" si="231">IF(AND((BH37&gt;0),(BH$4&gt;0)),(BH37/BH$4*100),"")</f>
        <v/>
      </c>
      <c r="BK37" s="57" t="s">
        <v>29</v>
      </c>
      <c r="BL37" s="30">
        <f t="shared" si="16"/>
        <v>19</v>
      </c>
      <c r="BM37" s="31">
        <f t="shared" si="17"/>
        <v>12.58</v>
      </c>
      <c r="BN37" s="32" t="str">
        <f t="shared" si="18"/>
        <v>–</v>
      </c>
      <c r="BO37" s="33">
        <f t="shared" si="19"/>
        <v>15.7</v>
      </c>
      <c r="BP37" s="34">
        <f t="shared" si="20"/>
        <v>30.199238862771434</v>
      </c>
      <c r="BQ37" s="35" t="str">
        <f t="shared" si="41"/>
        <v>–</v>
      </c>
      <c r="BR37" s="36">
        <f t="shared" si="21"/>
        <v>36.386768447837156</v>
      </c>
      <c r="BS37" s="37">
        <f t="shared" si="22"/>
        <v>14.181578947368424</v>
      </c>
      <c r="BT37" s="38">
        <f t="shared" si="22"/>
        <v>32.973110547055896</v>
      </c>
      <c r="BU37" s="32">
        <f t="shared" si="23"/>
        <v>0.85505856302292571</v>
      </c>
      <c r="BV37" s="39">
        <f t="shared" si="23"/>
        <v>1.8522573236853916</v>
      </c>
      <c r="BW37" s="32" t="str">
        <f t="shared" si="24"/>
        <v>?</v>
      </c>
      <c r="BX37" s="35" t="str">
        <f t="shared" si="24"/>
        <v>?</v>
      </c>
    </row>
    <row r="38" spans="1:76" ht="16.5" customHeight="1">
      <c r="A38" s="10" t="s">
        <v>30</v>
      </c>
      <c r="B38" s="19"/>
      <c r="C38" s="4" t="str">
        <f>IF(AND((B38&gt;0),(B$4&gt;0)),(B38/B$4*100),"")</f>
        <v/>
      </c>
      <c r="D38" s="19"/>
      <c r="E38" s="4" t="str">
        <f>IF(AND((D38&gt;0),(D$4&gt;0)),(D38/D$4*100),"")</f>
        <v/>
      </c>
      <c r="F38" s="19"/>
      <c r="G38" s="4" t="str">
        <f>IF(AND((F38&gt;0),(F$4&gt;0)),(F38/F$4*100),"")</f>
        <v/>
      </c>
      <c r="H38" s="19">
        <v>2.09</v>
      </c>
      <c r="I38" s="4">
        <f>IF(AND((H38&gt;0),(H$4&gt;0)),(H38/H$4*100),"")</f>
        <v>4.816778059460705</v>
      </c>
      <c r="J38" s="19">
        <v>2.2599999999999998</v>
      </c>
      <c r="K38" s="4">
        <f>IF(AND((J38&gt;0),(J$4&gt;0)),(J38/J$4*100),"")</f>
        <v>5.0593239310499207</v>
      </c>
      <c r="L38" s="19"/>
      <c r="M38" s="4" t="str">
        <f>IF(AND((L38&gt;0),(L$4&gt;0)),(L38/L$4*100),"")</f>
        <v/>
      </c>
      <c r="N38" s="19"/>
      <c r="O38" s="4" t="str">
        <f>IF(AND((N38&gt;0),(N$4&gt;0)),(N38/N$4*100),"")</f>
        <v/>
      </c>
      <c r="P38" s="19"/>
      <c r="Q38" s="4" t="str">
        <f>IF(AND((P38&gt;0),(P$4&gt;0)),(P38/P$4*100),"")</f>
        <v/>
      </c>
      <c r="R38" s="19">
        <v>1.8</v>
      </c>
      <c r="S38" s="4">
        <f>IF(AND((R38&gt;0),(R$4&gt;0)),(R38/R$4*100),"")</f>
        <v>4.3269230769230766</v>
      </c>
      <c r="T38" s="19"/>
      <c r="U38" s="4" t="str">
        <f>IF(AND((T38&gt;0),(T$4&gt;0)),(T38/T$4*100),"")</f>
        <v/>
      </c>
      <c r="V38" s="19"/>
      <c r="W38" s="4" t="str">
        <f>IF(AND((V38&gt;0),(V$4&gt;0)),(V38/V$4*100),"")</f>
        <v/>
      </c>
      <c r="X38" s="19"/>
      <c r="Y38" s="4" t="str">
        <f>IF(AND((X38&gt;0),(X$4&gt;0)),(X38/X$4*100),"")</f>
        <v/>
      </c>
      <c r="Z38" s="19"/>
      <c r="AA38" s="4" t="str">
        <f>IF(AND((Z38&gt;0),(Z$4&gt;0)),(Z38/Z$4*100),"")</f>
        <v/>
      </c>
      <c r="AB38" s="19">
        <v>2.6</v>
      </c>
      <c r="AC38" s="4">
        <f>IF(AND((AB38&gt;0),(AB$4&gt;0)),(AB38/AB$4*100),"")</f>
        <v>5.8426966292134832</v>
      </c>
      <c r="AD38" s="19"/>
      <c r="AE38" s="4" t="str">
        <f t="shared" si="216"/>
        <v/>
      </c>
      <c r="AF38" s="19"/>
      <c r="AG38" s="4" t="str">
        <f t="shared" si="217"/>
        <v/>
      </c>
      <c r="AH38" s="19"/>
      <c r="AI38" s="4" t="str">
        <f t="shared" si="218"/>
        <v/>
      </c>
      <c r="AJ38" s="19">
        <v>1.6</v>
      </c>
      <c r="AK38" s="4">
        <f t="shared" si="219"/>
        <v>3.87409200968523</v>
      </c>
      <c r="AL38" s="19"/>
      <c r="AM38" s="4" t="str">
        <f t="shared" si="220"/>
        <v/>
      </c>
      <c r="AN38" s="19"/>
      <c r="AO38" s="4" t="str">
        <f t="shared" si="221"/>
        <v/>
      </c>
      <c r="AP38" s="19"/>
      <c r="AQ38" s="4" t="str">
        <f t="shared" si="222"/>
        <v/>
      </c>
      <c r="AR38" s="19"/>
      <c r="AS38" s="4" t="str">
        <f t="shared" si="223"/>
        <v/>
      </c>
      <c r="AT38" s="19"/>
      <c r="AU38" s="4" t="str">
        <f t="shared" si="224"/>
        <v/>
      </c>
      <c r="AV38" s="19"/>
      <c r="AW38" s="4" t="str">
        <f t="shared" si="225"/>
        <v/>
      </c>
      <c r="AX38" s="19"/>
      <c r="AY38" s="4" t="str">
        <f t="shared" si="226"/>
        <v/>
      </c>
      <c r="AZ38" s="19"/>
      <c r="BA38" s="4" t="str">
        <f t="shared" si="227"/>
        <v/>
      </c>
      <c r="BB38" s="19"/>
      <c r="BC38" s="4" t="str">
        <f t="shared" si="228"/>
        <v/>
      </c>
      <c r="BD38" s="19"/>
      <c r="BE38" s="4" t="str">
        <f t="shared" si="229"/>
        <v/>
      </c>
      <c r="BF38" s="19"/>
      <c r="BG38" s="4" t="str">
        <f t="shared" si="230"/>
        <v/>
      </c>
      <c r="BH38" s="19"/>
      <c r="BI38" s="4" t="str">
        <f t="shared" si="231"/>
        <v/>
      </c>
      <c r="BK38" s="57" t="s">
        <v>30</v>
      </c>
      <c r="BL38" s="30">
        <f t="shared" si="16"/>
        <v>5</v>
      </c>
      <c r="BM38" s="31">
        <f t="shared" si="17"/>
        <v>1.6</v>
      </c>
      <c r="BN38" s="32" t="str">
        <f t="shared" si="18"/>
        <v>–</v>
      </c>
      <c r="BO38" s="33">
        <f t="shared" si="19"/>
        <v>2.6</v>
      </c>
      <c r="BP38" s="34">
        <f t="shared" si="20"/>
        <v>3.87409200968523</v>
      </c>
      <c r="BQ38" s="35" t="str">
        <f t="shared" si="41"/>
        <v>–</v>
      </c>
      <c r="BR38" s="36">
        <f t="shared" si="21"/>
        <v>5.8426966292134832</v>
      </c>
      <c r="BS38" s="37">
        <f t="shared" si="22"/>
        <v>2.0699999999999998</v>
      </c>
      <c r="BT38" s="38">
        <f t="shared" si="22"/>
        <v>4.7839627412664836</v>
      </c>
      <c r="BU38" s="32">
        <f t="shared" si="23"/>
        <v>0.39089640571384132</v>
      </c>
      <c r="BV38" s="39">
        <f t="shared" si="23"/>
        <v>0.7474235878010923</v>
      </c>
      <c r="BW38" s="32" t="str">
        <f t="shared" si="24"/>
        <v>?</v>
      </c>
      <c r="BX38" s="35" t="str">
        <f t="shared" si="24"/>
        <v>?</v>
      </c>
    </row>
    <row r="39" spans="1:76" ht="16.5" customHeight="1" thickBot="1">
      <c r="A39" s="10" t="s">
        <v>100</v>
      </c>
      <c r="B39" s="68" t="str">
        <f>IF(AND((B38&gt;0),(B37&gt;0)),(B38/B37),"")</f>
        <v/>
      </c>
      <c r="C39" s="4" t="s">
        <v>3</v>
      </c>
      <c r="D39" s="68" t="str">
        <f>IF(AND((D38&gt;0),(D37&gt;0)),(D38/D37),"")</f>
        <v/>
      </c>
      <c r="E39" s="4" t="s">
        <v>3</v>
      </c>
      <c r="F39" s="68" t="str">
        <f>IF(AND((F38&gt;0),(F37&gt;0)),(F38/F37),"")</f>
        <v/>
      </c>
      <c r="G39" s="4" t="s">
        <v>3</v>
      </c>
      <c r="H39" s="68">
        <f>IF(AND((H38&gt;0),(H37&gt;0)),(H38/H37),"")</f>
        <v>0.14594972067039105</v>
      </c>
      <c r="I39" s="4" t="s">
        <v>3</v>
      </c>
      <c r="J39" s="68">
        <f>IF(AND((J38&gt;0),(J37&gt;0)),(J38/J37),"")</f>
        <v>0.16753150481838397</v>
      </c>
      <c r="K39" s="4" t="s">
        <v>3</v>
      </c>
      <c r="L39" s="68" t="str">
        <f>IF(AND((L38&gt;0),(L37&gt;0)),(L38/L37),"")</f>
        <v/>
      </c>
      <c r="M39" s="4" t="s">
        <v>3</v>
      </c>
      <c r="N39" s="68" t="str">
        <f>IF(AND((N38&gt;0),(N37&gt;0)),(N38/N37),"")</f>
        <v/>
      </c>
      <c r="O39" s="4" t="s">
        <v>3</v>
      </c>
      <c r="P39" s="68" t="str">
        <f>IF(AND((P38&gt;0),(P37&gt;0)),(P38/P37),"")</f>
        <v/>
      </c>
      <c r="Q39" s="4" t="s">
        <v>3</v>
      </c>
      <c r="R39" s="68">
        <f>IF(AND((R38&gt;0),(R37&gt;0)),(R38/R37),"")</f>
        <v>0.13333333333333333</v>
      </c>
      <c r="S39" s="4" t="s">
        <v>3</v>
      </c>
      <c r="T39" s="68" t="str">
        <f>IF(AND((T38&gt;0),(T37&gt;0)),(T38/T37),"")</f>
        <v/>
      </c>
      <c r="U39" s="4" t="s">
        <v>3</v>
      </c>
      <c r="V39" s="68" t="str">
        <f>IF(AND((V38&gt;0),(V37&gt;0)),(V38/V37),"")</f>
        <v/>
      </c>
      <c r="W39" s="4" t="s">
        <v>3</v>
      </c>
      <c r="X39" s="68" t="str">
        <f>IF(AND((X38&gt;0),(X37&gt;0)),(X38/X37),"")</f>
        <v/>
      </c>
      <c r="Y39" s="4" t="s">
        <v>3</v>
      </c>
      <c r="Z39" s="68" t="str">
        <f>IF(AND((Z38&gt;0),(Z37&gt;0)),(Z38/Z37),"")</f>
        <v/>
      </c>
      <c r="AA39" s="4" t="s">
        <v>3</v>
      </c>
      <c r="AB39" s="68">
        <f>IF(AND((AB38&gt;0),(AB37&gt;0)),(AB38/AB37),"")</f>
        <v>0.17567567567567569</v>
      </c>
      <c r="AC39" s="4" t="s">
        <v>3</v>
      </c>
      <c r="AD39" s="68" t="str">
        <f t="shared" ref="AD39" si="232">IF(AND((AD38&gt;0),(AD37&gt;0)),(AD38/AD37),"")</f>
        <v/>
      </c>
      <c r="AE39" s="4" t="s">
        <v>3</v>
      </c>
      <c r="AF39" s="68" t="str">
        <f t="shared" ref="AF39" si="233">IF(AND((AF38&gt;0),(AF37&gt;0)),(AF38/AF37),"")</f>
        <v/>
      </c>
      <c r="AG39" s="4" t="s">
        <v>3</v>
      </c>
      <c r="AH39" s="68" t="str">
        <f t="shared" ref="AH39" si="234">IF(AND((AH38&gt;0),(AH37&gt;0)),(AH38/AH37),"")</f>
        <v/>
      </c>
      <c r="AI39" s="4" t="s">
        <v>3</v>
      </c>
      <c r="AJ39" s="68">
        <f t="shared" ref="AJ39" si="235">IF(AND((AJ38&gt;0),(AJ37&gt;0)),(AJ38/AJ37),"")</f>
        <v>0.126984126984127</v>
      </c>
      <c r="AK39" s="4" t="s">
        <v>3</v>
      </c>
      <c r="AL39" s="68" t="str">
        <f t="shared" ref="AL39" si="236">IF(AND((AL38&gt;0),(AL37&gt;0)),(AL38/AL37),"")</f>
        <v/>
      </c>
      <c r="AM39" s="4" t="s">
        <v>3</v>
      </c>
      <c r="AN39" s="68" t="str">
        <f t="shared" ref="AN39" si="237">IF(AND((AN38&gt;0),(AN37&gt;0)),(AN38/AN37),"")</f>
        <v/>
      </c>
      <c r="AO39" s="4" t="s">
        <v>3</v>
      </c>
      <c r="AP39" s="68" t="str">
        <f t="shared" ref="AP39" si="238">IF(AND((AP38&gt;0),(AP37&gt;0)),(AP38/AP37),"")</f>
        <v/>
      </c>
      <c r="AQ39" s="4" t="s">
        <v>3</v>
      </c>
      <c r="AR39" s="68" t="str">
        <f t="shared" ref="AR39" si="239">IF(AND((AR38&gt;0),(AR37&gt;0)),(AR38/AR37),"")</f>
        <v/>
      </c>
      <c r="AS39" s="4" t="s">
        <v>3</v>
      </c>
      <c r="AT39" s="68" t="str">
        <f t="shared" ref="AT39" si="240">IF(AND((AT38&gt;0),(AT37&gt;0)),(AT38/AT37),"")</f>
        <v/>
      </c>
      <c r="AU39" s="4" t="s">
        <v>3</v>
      </c>
      <c r="AV39" s="68" t="str">
        <f t="shared" ref="AV39" si="241">IF(AND((AV38&gt;0),(AV37&gt;0)),(AV38/AV37),"")</f>
        <v/>
      </c>
      <c r="AW39" s="4" t="s">
        <v>3</v>
      </c>
      <c r="AX39" s="68" t="str">
        <f t="shared" ref="AX39" si="242">IF(AND((AX38&gt;0),(AX37&gt;0)),(AX38/AX37),"")</f>
        <v/>
      </c>
      <c r="AY39" s="4" t="s">
        <v>3</v>
      </c>
      <c r="AZ39" s="68" t="str">
        <f t="shared" ref="AZ39" si="243">IF(AND((AZ38&gt;0),(AZ37&gt;0)),(AZ38/AZ37),"")</f>
        <v/>
      </c>
      <c r="BA39" s="4" t="s">
        <v>3</v>
      </c>
      <c r="BB39" s="68" t="str">
        <f t="shared" ref="BB39" si="244">IF(AND((BB38&gt;0),(BB37&gt;0)),(BB38/BB37),"")</f>
        <v/>
      </c>
      <c r="BC39" s="4" t="s">
        <v>3</v>
      </c>
      <c r="BD39" s="68" t="str">
        <f t="shared" ref="BD39" si="245">IF(AND((BD38&gt;0),(BD37&gt;0)),(BD38/BD37),"")</f>
        <v/>
      </c>
      <c r="BE39" s="4" t="s">
        <v>3</v>
      </c>
      <c r="BF39" s="68" t="str">
        <f t="shared" ref="BF39" si="246">IF(AND((BF38&gt;0),(BF37&gt;0)),(BF38/BF37),"")</f>
        <v/>
      </c>
      <c r="BG39" s="4" t="s">
        <v>3</v>
      </c>
      <c r="BH39" s="68" t="str">
        <f t="shared" ref="BH39" si="247">IF(AND((BH38&gt;0),(BH37&gt;0)),(BH38/BH37),"")</f>
        <v/>
      </c>
      <c r="BI39" s="4" t="s">
        <v>3</v>
      </c>
      <c r="BK39" s="58" t="s">
        <v>31</v>
      </c>
      <c r="BL39" s="44">
        <f t="shared" si="16"/>
        <v>5</v>
      </c>
      <c r="BM39" s="45">
        <f t="shared" si="17"/>
        <v>0.126984126984127</v>
      </c>
      <c r="BN39" s="46" t="str">
        <f t="shared" si="18"/>
        <v>–</v>
      </c>
      <c r="BO39" s="47">
        <f t="shared" si="19"/>
        <v>0.17567567567567569</v>
      </c>
      <c r="BP39" s="48" t="str">
        <f t="shared" si="20"/>
        <v/>
      </c>
      <c r="BQ39" s="49" t="s">
        <v>3</v>
      </c>
      <c r="BR39" s="50" t="str">
        <f t="shared" si="21"/>
        <v/>
      </c>
      <c r="BS39" s="51">
        <f t="shared" si="22"/>
        <v>0.14989487229638218</v>
      </c>
      <c r="BT39" s="52" t="s">
        <v>3</v>
      </c>
      <c r="BU39" s="53">
        <f t="shared" si="23"/>
        <v>2.1156864574752285E-2</v>
      </c>
      <c r="BV39" s="54" t="s">
        <v>3</v>
      </c>
      <c r="BW39" s="46" t="str">
        <f t="shared" si="24"/>
        <v>?</v>
      </c>
      <c r="BX39" s="49" t="s">
        <v>3</v>
      </c>
    </row>
    <row r="40" spans="1:76" s="90" customFormat="1">
      <c r="A40" s="85"/>
      <c r="B40" s="86"/>
      <c r="C40" s="87"/>
      <c r="D40" s="88"/>
      <c r="E40" s="89"/>
      <c r="F40" s="88"/>
      <c r="G40" s="89"/>
      <c r="H40" s="88"/>
      <c r="I40" s="89"/>
      <c r="J40" s="88"/>
      <c r="K40" s="89"/>
      <c r="L40" s="88"/>
      <c r="M40" s="89"/>
      <c r="N40" s="88"/>
      <c r="O40" s="89"/>
      <c r="P40" s="88"/>
      <c r="Q40" s="89"/>
      <c r="R40" s="88"/>
      <c r="S40" s="89"/>
      <c r="T40" s="88"/>
      <c r="U40" s="89"/>
      <c r="V40" s="88"/>
      <c r="W40" s="89"/>
      <c r="X40" s="88"/>
      <c r="Y40" s="89"/>
      <c r="Z40" s="88"/>
      <c r="AA40" s="89"/>
      <c r="AB40" s="88"/>
      <c r="AC40" s="89"/>
      <c r="AD40" s="88"/>
      <c r="AE40" s="89"/>
      <c r="AF40" s="88"/>
      <c r="AG40" s="89"/>
      <c r="AH40" s="88"/>
      <c r="AI40" s="89"/>
      <c r="AJ40" s="88"/>
      <c r="AK40" s="89"/>
      <c r="AL40" s="88"/>
      <c r="AM40" s="89"/>
      <c r="AN40" s="88"/>
      <c r="AO40" s="89"/>
      <c r="AP40" s="88"/>
      <c r="AQ40" s="89"/>
      <c r="AR40" s="88"/>
      <c r="AS40" s="89"/>
      <c r="AT40" s="88"/>
      <c r="AU40" s="89"/>
      <c r="AV40" s="88"/>
      <c r="AW40" s="89"/>
      <c r="AX40" s="88"/>
      <c r="AY40" s="89"/>
      <c r="AZ40" s="88"/>
      <c r="BA40" s="89"/>
      <c r="BB40" s="88"/>
      <c r="BC40" s="89"/>
      <c r="BD40" s="88"/>
      <c r="BE40" s="89"/>
      <c r="BF40" s="88"/>
      <c r="BG40" s="89"/>
      <c r="BH40" s="88"/>
      <c r="BI40" s="89"/>
      <c r="BK40" s="91"/>
      <c r="BL40" s="92"/>
      <c r="BM40" s="93"/>
      <c r="BN40" s="84"/>
      <c r="BO40" s="94"/>
      <c r="BP40" s="95"/>
      <c r="BQ40" s="96"/>
      <c r="BR40" s="97"/>
      <c r="BS40" s="98"/>
      <c r="BT40" s="96"/>
      <c r="BU40" s="98"/>
      <c r="BV40" s="96"/>
      <c r="BW40" s="98"/>
      <c r="BX40" s="96"/>
    </row>
    <row r="41" spans="1:76" s="90" customFormat="1">
      <c r="A41" s="99" t="s">
        <v>86</v>
      </c>
      <c r="B41" s="148"/>
      <c r="C41" s="148"/>
      <c r="D41" s="147">
        <v>1</v>
      </c>
      <c r="E41" s="147"/>
      <c r="F41" s="147">
        <v>1</v>
      </c>
      <c r="G41" s="147"/>
      <c r="H41" s="147">
        <v>1</v>
      </c>
      <c r="I41" s="147"/>
      <c r="J41" s="147">
        <v>1</v>
      </c>
      <c r="K41" s="147"/>
      <c r="L41" s="147">
        <v>1</v>
      </c>
      <c r="M41" s="147"/>
      <c r="N41" s="147">
        <v>1</v>
      </c>
      <c r="O41" s="147"/>
      <c r="P41" s="147">
        <v>1</v>
      </c>
      <c r="Q41" s="147"/>
      <c r="R41" s="147">
        <v>1</v>
      </c>
      <c r="S41" s="147"/>
      <c r="T41" s="147">
        <v>1</v>
      </c>
      <c r="U41" s="147"/>
      <c r="V41" s="147">
        <v>1</v>
      </c>
      <c r="W41" s="147"/>
      <c r="X41" s="147">
        <v>1</v>
      </c>
      <c r="Y41" s="147"/>
      <c r="Z41" s="147">
        <v>1</v>
      </c>
      <c r="AA41" s="147"/>
      <c r="AB41" s="147">
        <v>1</v>
      </c>
      <c r="AC41" s="147"/>
      <c r="AD41" s="147">
        <v>1</v>
      </c>
      <c r="AE41" s="147"/>
      <c r="AF41" s="147">
        <v>1</v>
      </c>
      <c r="AG41" s="147"/>
      <c r="AH41" s="147">
        <v>1</v>
      </c>
      <c r="AI41" s="147"/>
      <c r="AJ41" s="147">
        <v>1</v>
      </c>
      <c r="AK41" s="147"/>
      <c r="AL41" s="147">
        <v>1</v>
      </c>
      <c r="AM41" s="147"/>
      <c r="AN41" s="147">
        <v>1</v>
      </c>
      <c r="AO41" s="147"/>
      <c r="AP41" s="147">
        <v>1</v>
      </c>
      <c r="AQ41" s="147"/>
      <c r="AR41" s="147"/>
      <c r="AS41" s="147"/>
      <c r="AT41" s="147"/>
      <c r="AU41" s="147"/>
      <c r="AV41" s="147"/>
      <c r="AW41" s="147"/>
      <c r="AX41" s="147"/>
      <c r="AY41" s="147"/>
      <c r="AZ41" s="147"/>
      <c r="BA41" s="147"/>
      <c r="BB41" s="147"/>
      <c r="BC41" s="147"/>
      <c r="BD41" s="147"/>
      <c r="BE41" s="147"/>
      <c r="BF41" s="147"/>
      <c r="BG41" s="147"/>
      <c r="BH41" s="147"/>
      <c r="BI41" s="147"/>
      <c r="BL41" s="100">
        <f>COUNT(B41:BI41)</f>
        <v>20</v>
      </c>
      <c r="BM41" s="98"/>
      <c r="BN41" s="98"/>
      <c r="BO41" s="98"/>
      <c r="BP41" s="96"/>
      <c r="BQ41" s="96"/>
      <c r="BR41" s="96"/>
      <c r="BS41" s="149">
        <f>IF(COUNT(B41:BI41)&gt;0,AVERAGE(B41:BI41),"?")</f>
        <v>1</v>
      </c>
      <c r="BT41" s="149"/>
      <c r="BU41" s="98"/>
      <c r="BV41" s="96"/>
      <c r="BW41" s="98"/>
      <c r="BX41" s="96"/>
    </row>
  </sheetData>
  <sheetProtection formatCells="0" formatColumns="0" formatRows="0" insertColumns="0" insertRows="0" deleteColumns="0" deleteRows="0"/>
  <mergeCells count="69">
    <mergeCell ref="BS41:BT41"/>
    <mergeCell ref="AX41:AY41"/>
    <mergeCell ref="AZ41:BA41"/>
    <mergeCell ref="BB41:BC41"/>
    <mergeCell ref="BD41:BE41"/>
    <mergeCell ref="BF41:BG41"/>
    <mergeCell ref="BH41:BI41"/>
    <mergeCell ref="AV41:AW41"/>
    <mergeCell ref="Z41:AA41"/>
    <mergeCell ref="AB41:AC41"/>
    <mergeCell ref="AD41:AE41"/>
    <mergeCell ref="AF41:AG41"/>
    <mergeCell ref="AH41:AI41"/>
    <mergeCell ref="AJ41:AK41"/>
    <mergeCell ref="AL41:AM41"/>
    <mergeCell ref="AN41:AO41"/>
    <mergeCell ref="AP41:AQ41"/>
    <mergeCell ref="AR41:AS41"/>
    <mergeCell ref="AT41:AU41"/>
    <mergeCell ref="X41:Y41"/>
    <mergeCell ref="B41:C41"/>
    <mergeCell ref="D41:E41"/>
    <mergeCell ref="F41:G41"/>
    <mergeCell ref="H41:I41"/>
    <mergeCell ref="J41:K41"/>
    <mergeCell ref="L41:M41"/>
    <mergeCell ref="N41:O41"/>
    <mergeCell ref="P41:Q41"/>
    <mergeCell ref="R41:S41"/>
    <mergeCell ref="T41:U41"/>
    <mergeCell ref="V41:W41"/>
    <mergeCell ref="BW1:BX1"/>
    <mergeCell ref="BM2:BO2"/>
    <mergeCell ref="BP2:BR2"/>
    <mergeCell ref="AX1:AY1"/>
    <mergeCell ref="AZ1:BA1"/>
    <mergeCell ref="BB1:BC1"/>
    <mergeCell ref="BD1:BE1"/>
    <mergeCell ref="BF1:BG1"/>
    <mergeCell ref="BH1:BI1"/>
    <mergeCell ref="BK1:BK2"/>
    <mergeCell ref="BL1:BL2"/>
    <mergeCell ref="BM1:BR1"/>
    <mergeCell ref="BS1:BT1"/>
    <mergeCell ref="BU1:BV1"/>
    <mergeCell ref="AV1:AW1"/>
    <mergeCell ref="Z1:AA1"/>
    <mergeCell ref="AB1:AC1"/>
    <mergeCell ref="AD1:AE1"/>
    <mergeCell ref="AF1:AG1"/>
    <mergeCell ref="AH1:AI1"/>
    <mergeCell ref="AJ1:AK1"/>
    <mergeCell ref="AL1:AM1"/>
    <mergeCell ref="AN1:AO1"/>
    <mergeCell ref="AP1:AQ1"/>
    <mergeCell ref="AR1:AS1"/>
    <mergeCell ref="AT1:AU1"/>
    <mergeCell ref="X1:Y1"/>
    <mergeCell ref="B1:C1"/>
    <mergeCell ref="D1:E1"/>
    <mergeCell ref="F1:G1"/>
    <mergeCell ref="H1:I1"/>
    <mergeCell ref="J1:K1"/>
    <mergeCell ref="L1:M1"/>
    <mergeCell ref="N1:O1"/>
    <mergeCell ref="P1:Q1"/>
    <mergeCell ref="R1:S1"/>
    <mergeCell ref="T1:U1"/>
    <mergeCell ref="V1:W1"/>
  </mergeCells>
  <phoneticPr fontId="3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6600"/>
  </sheetPr>
  <dimension ref="A1:BX42"/>
  <sheetViews>
    <sheetView zoomScaleNormal="100" workbookViewId="0">
      <pane xSplit="1" ySplit="2" topLeftCell="B36" activePane="bottomRight" state="frozen"/>
      <selection pane="topRight" activeCell="B1" sqref="B1"/>
      <selection pane="bottomLeft" activeCell="A3" sqref="A3"/>
      <selection pane="bottomRight" activeCell="H45" sqref="H45"/>
    </sheetView>
  </sheetViews>
  <sheetFormatPr baseColWidth="10" defaultColWidth="9.1640625" defaultRowHeight="14"/>
  <cols>
    <col min="1" max="1" width="35.5" style="6" bestFit="1" customWidth="1"/>
    <col min="2" max="61" width="6.6640625" style="6" customWidth="1"/>
    <col min="62" max="62" width="2.83203125" style="6" customWidth="1"/>
    <col min="63" max="63" width="35.5" style="6" bestFit="1" customWidth="1"/>
    <col min="64" max="64" width="3.1640625" style="6" bestFit="1" customWidth="1"/>
    <col min="65" max="65" width="6.1640625" style="6" customWidth="1"/>
    <col min="66" max="66" width="2.5" style="6" customWidth="1"/>
    <col min="67" max="67" width="6.1640625" style="6" customWidth="1"/>
    <col min="68" max="68" width="7.5" style="6" bestFit="1" customWidth="1"/>
    <col min="69" max="69" width="2.5" style="6" customWidth="1"/>
    <col min="70" max="70" width="7.5" style="6" bestFit="1" customWidth="1"/>
    <col min="71" max="71" width="7.83203125" style="6" bestFit="1" customWidth="1"/>
    <col min="72" max="72" width="7.5" style="6" bestFit="1" customWidth="1"/>
    <col min="73" max="73" width="7.83203125" style="6" bestFit="1" customWidth="1"/>
    <col min="74" max="74" width="7.33203125" style="6" bestFit="1" customWidth="1"/>
    <col min="75" max="75" width="6.83203125" style="6" bestFit="1" customWidth="1"/>
    <col min="76" max="76" width="7.5" style="6" bestFit="1" customWidth="1"/>
    <col min="77" max="16384" width="9.1640625" style="6"/>
  </cols>
  <sheetData>
    <row r="1" spans="1:76" ht="16.5" customHeight="1">
      <c r="A1" s="5" t="s">
        <v>13</v>
      </c>
      <c r="B1" s="145" t="s">
        <v>10</v>
      </c>
      <c r="C1" s="145"/>
      <c r="D1" s="145">
        <v>1</v>
      </c>
      <c r="E1" s="145"/>
      <c r="F1" s="145">
        <v>2</v>
      </c>
      <c r="G1" s="145"/>
      <c r="H1" s="145">
        <v>3</v>
      </c>
      <c r="I1" s="145"/>
      <c r="J1" s="145">
        <v>4</v>
      </c>
      <c r="K1" s="145"/>
      <c r="L1" s="145">
        <v>5</v>
      </c>
      <c r="M1" s="145"/>
      <c r="N1" s="145">
        <v>6</v>
      </c>
      <c r="O1" s="145"/>
      <c r="P1" s="145">
        <v>7</v>
      </c>
      <c r="Q1" s="145"/>
      <c r="R1" s="145">
        <v>8</v>
      </c>
      <c r="S1" s="145"/>
      <c r="T1" s="145">
        <v>9</v>
      </c>
      <c r="U1" s="145"/>
      <c r="V1" s="145">
        <v>10</v>
      </c>
      <c r="W1" s="145"/>
      <c r="X1" s="145">
        <v>11</v>
      </c>
      <c r="Y1" s="145"/>
      <c r="Z1" s="145">
        <v>12</v>
      </c>
      <c r="AA1" s="145"/>
      <c r="AB1" s="145">
        <v>13</v>
      </c>
      <c r="AC1" s="145"/>
      <c r="AD1" s="145">
        <v>14</v>
      </c>
      <c r="AE1" s="145"/>
      <c r="AF1" s="145">
        <v>15</v>
      </c>
      <c r="AG1" s="145"/>
      <c r="AH1" s="145">
        <v>16</v>
      </c>
      <c r="AI1" s="145"/>
      <c r="AJ1" s="145">
        <v>17</v>
      </c>
      <c r="AK1" s="145"/>
      <c r="AL1" s="145">
        <v>18</v>
      </c>
      <c r="AM1" s="145"/>
      <c r="AN1" s="145">
        <v>19</v>
      </c>
      <c r="AO1" s="145"/>
      <c r="AP1" s="145">
        <v>20</v>
      </c>
      <c r="AQ1" s="145"/>
      <c r="AR1" s="150">
        <v>22</v>
      </c>
      <c r="AS1" s="150"/>
      <c r="AT1" s="150">
        <v>23</v>
      </c>
      <c r="AU1" s="150"/>
      <c r="AV1" s="150">
        <v>24</v>
      </c>
      <c r="AW1" s="150"/>
      <c r="AX1" s="150">
        <v>25</v>
      </c>
      <c r="AY1" s="150"/>
      <c r="AZ1" s="146">
        <v>26</v>
      </c>
      <c r="BA1" s="146"/>
      <c r="BB1" s="146">
        <v>27</v>
      </c>
      <c r="BC1" s="146"/>
      <c r="BD1" s="146">
        <v>28</v>
      </c>
      <c r="BE1" s="146"/>
      <c r="BF1" s="146">
        <v>29</v>
      </c>
      <c r="BG1" s="146"/>
      <c r="BH1" s="146">
        <v>30</v>
      </c>
      <c r="BI1" s="146"/>
      <c r="BK1" s="141" t="s">
        <v>11</v>
      </c>
      <c r="BL1" s="143" t="s">
        <v>2</v>
      </c>
      <c r="BM1" s="135" t="s">
        <v>12</v>
      </c>
      <c r="BN1" s="135"/>
      <c r="BO1" s="135"/>
      <c r="BP1" s="135"/>
      <c r="BQ1" s="135"/>
      <c r="BR1" s="136"/>
      <c r="BS1" s="135" t="s">
        <v>0</v>
      </c>
      <c r="BT1" s="136"/>
      <c r="BU1" s="135" t="s">
        <v>1</v>
      </c>
      <c r="BV1" s="137"/>
      <c r="BW1" s="135" t="s">
        <v>9</v>
      </c>
      <c r="BX1" s="135"/>
    </row>
    <row r="2" spans="1:76" ht="16.5" customHeight="1">
      <c r="A2" s="7" t="s">
        <v>11</v>
      </c>
      <c r="B2" s="8" t="s">
        <v>14</v>
      </c>
      <c r="C2" s="9" t="s">
        <v>40</v>
      </c>
      <c r="D2" s="8" t="s">
        <v>14</v>
      </c>
      <c r="E2" s="9" t="s">
        <v>40</v>
      </c>
      <c r="F2" s="8" t="s">
        <v>14</v>
      </c>
      <c r="G2" s="9" t="s">
        <v>40</v>
      </c>
      <c r="H2" s="8" t="s">
        <v>14</v>
      </c>
      <c r="I2" s="9" t="s">
        <v>40</v>
      </c>
      <c r="J2" s="8" t="s">
        <v>14</v>
      </c>
      <c r="K2" s="9" t="s">
        <v>40</v>
      </c>
      <c r="L2" s="8" t="s">
        <v>14</v>
      </c>
      <c r="M2" s="9" t="s">
        <v>40</v>
      </c>
      <c r="N2" s="8" t="s">
        <v>14</v>
      </c>
      <c r="O2" s="9" t="s">
        <v>40</v>
      </c>
      <c r="P2" s="8" t="s">
        <v>14</v>
      </c>
      <c r="Q2" s="9" t="s">
        <v>40</v>
      </c>
      <c r="R2" s="8" t="s">
        <v>14</v>
      </c>
      <c r="S2" s="9" t="s">
        <v>40</v>
      </c>
      <c r="T2" s="8" t="s">
        <v>14</v>
      </c>
      <c r="U2" s="9" t="s">
        <v>40</v>
      </c>
      <c r="V2" s="8" t="s">
        <v>14</v>
      </c>
      <c r="W2" s="9" t="s">
        <v>40</v>
      </c>
      <c r="X2" s="8" t="s">
        <v>14</v>
      </c>
      <c r="Y2" s="9" t="s">
        <v>40</v>
      </c>
      <c r="Z2" s="8" t="s">
        <v>14</v>
      </c>
      <c r="AA2" s="9" t="s">
        <v>40</v>
      </c>
      <c r="AB2" s="8" t="s">
        <v>14</v>
      </c>
      <c r="AC2" s="9" t="s">
        <v>40</v>
      </c>
      <c r="AD2" s="8" t="s">
        <v>14</v>
      </c>
      <c r="AE2" s="9" t="s">
        <v>40</v>
      </c>
      <c r="AF2" s="8" t="s">
        <v>14</v>
      </c>
      <c r="AG2" s="9" t="s">
        <v>40</v>
      </c>
      <c r="AH2" s="8" t="s">
        <v>14</v>
      </c>
      <c r="AI2" s="9" t="s">
        <v>40</v>
      </c>
      <c r="AJ2" s="8" t="s">
        <v>14</v>
      </c>
      <c r="AK2" s="9" t="s">
        <v>40</v>
      </c>
      <c r="AL2" s="8" t="s">
        <v>14</v>
      </c>
      <c r="AM2" s="9" t="s">
        <v>40</v>
      </c>
      <c r="AN2" s="8" t="s">
        <v>14</v>
      </c>
      <c r="AO2" s="9" t="s">
        <v>40</v>
      </c>
      <c r="AP2" s="8" t="s">
        <v>14</v>
      </c>
      <c r="AQ2" s="9" t="s">
        <v>40</v>
      </c>
      <c r="AR2" s="8" t="s">
        <v>14</v>
      </c>
      <c r="AS2" s="9" t="s">
        <v>40</v>
      </c>
      <c r="AT2" s="8" t="s">
        <v>14</v>
      </c>
      <c r="AU2" s="9" t="s">
        <v>40</v>
      </c>
      <c r="AV2" s="8" t="s">
        <v>14</v>
      </c>
      <c r="AW2" s="9" t="s">
        <v>40</v>
      </c>
      <c r="AX2" s="8" t="s">
        <v>14</v>
      </c>
      <c r="AY2" s="9" t="s">
        <v>40</v>
      </c>
      <c r="AZ2" s="8" t="s">
        <v>14</v>
      </c>
      <c r="BA2" s="9" t="s">
        <v>40</v>
      </c>
      <c r="BB2" s="8" t="s">
        <v>14</v>
      </c>
      <c r="BC2" s="9" t="s">
        <v>40</v>
      </c>
      <c r="BD2" s="8" t="s">
        <v>14</v>
      </c>
      <c r="BE2" s="9" t="s">
        <v>40</v>
      </c>
      <c r="BF2" s="8" t="s">
        <v>14</v>
      </c>
      <c r="BG2" s="9" t="s">
        <v>40</v>
      </c>
      <c r="BH2" s="8" t="s">
        <v>14</v>
      </c>
      <c r="BI2" s="9" t="s">
        <v>40</v>
      </c>
      <c r="BK2" s="142"/>
      <c r="BL2" s="144"/>
      <c r="BM2" s="138" t="s">
        <v>14</v>
      </c>
      <c r="BN2" s="138"/>
      <c r="BO2" s="138"/>
      <c r="BP2" s="139" t="s">
        <v>40</v>
      </c>
      <c r="BQ2" s="139"/>
      <c r="BR2" s="140"/>
      <c r="BS2" s="104" t="s">
        <v>14</v>
      </c>
      <c r="BT2" s="106" t="s">
        <v>40</v>
      </c>
      <c r="BU2" s="104" t="s">
        <v>14</v>
      </c>
      <c r="BV2" s="61" t="s">
        <v>40</v>
      </c>
      <c r="BW2" s="104" t="s">
        <v>14</v>
      </c>
      <c r="BX2" s="105" t="s">
        <v>40</v>
      </c>
    </row>
    <row r="3" spans="1:76" ht="16.5" customHeight="1">
      <c r="A3" s="10" t="s">
        <v>4</v>
      </c>
      <c r="B3" s="11"/>
      <c r="C3" s="1" t="str">
        <f>IF(AND((B3&gt;0),(B$4&gt;0)),(B3/B$4*100),"")</f>
        <v/>
      </c>
      <c r="D3" s="11">
        <v>153</v>
      </c>
      <c r="E3" s="1">
        <f>IF(AND((D3&gt;0),(D$4&gt;0)),(D3/D$4*100),"")</f>
        <v>472.65987025023179</v>
      </c>
      <c r="F3" s="11">
        <v>170</v>
      </c>
      <c r="G3" s="1">
        <f>IF(AND((F3&gt;0),(F$4&gt;0)),(F3/F$4*100),"")</f>
        <v>456.98924731182791</v>
      </c>
      <c r="H3" s="11">
        <v>178</v>
      </c>
      <c r="I3" s="1">
        <f>IF(AND((H3&gt;0),(H$4&gt;0)),(H3/H$4*100),"")</f>
        <v>468.42105263157896</v>
      </c>
      <c r="J3" s="11">
        <v>202.19</v>
      </c>
      <c r="K3" s="1">
        <f>IF(AND((J3&gt;0),(J$4&gt;0)),(J3/J$4*100),"")</f>
        <v>527.77342730357611</v>
      </c>
      <c r="L3" s="11">
        <v>177.78</v>
      </c>
      <c r="M3" s="1">
        <f>IF(AND((L3&gt;0),(L$4&gt;0)),(L3/L$4*100),"")</f>
        <v>546.00737100737092</v>
      </c>
      <c r="N3" s="11">
        <v>173.06</v>
      </c>
      <c r="O3" s="1">
        <f>IF(AND((N3&gt;0),(N$4&gt;0)),(N3/N$4*100),"")</f>
        <v>521.57926461723935</v>
      </c>
      <c r="P3" s="11">
        <v>173.06</v>
      </c>
      <c r="Q3" s="1">
        <f>IF(AND((P3&gt;0),(P$4&gt;0)),(P3/P$4*100),"")</f>
        <v>497.44179361885602</v>
      </c>
      <c r="R3" s="11">
        <v>208.46</v>
      </c>
      <c r="S3" s="1">
        <f>IF(AND((R3&gt;0),(R$4&gt;0)),(R3/R$4*100),"")</f>
        <v>529.89323843416366</v>
      </c>
      <c r="T3" s="11">
        <v>177.61</v>
      </c>
      <c r="U3" s="1">
        <f>IF(AND((T3&gt;0),(T$4&gt;0)),(T3/T$4*100),"")</f>
        <v>470.7394646170157</v>
      </c>
      <c r="V3" s="11">
        <v>183.85</v>
      </c>
      <c r="W3" s="1">
        <f>IF(AND((V3&gt;0),(V$4&gt;0)),(V3/V$4*100),"")</f>
        <v>473.35221421215232</v>
      </c>
      <c r="X3" s="11">
        <v>167.32</v>
      </c>
      <c r="Y3" s="1">
        <f>IF(AND((X3&gt;0),(X$4&gt;0)),(X3/X$4*100),"")</f>
        <v>476.01706970128026</v>
      </c>
      <c r="Z3" s="11">
        <v>145.06</v>
      </c>
      <c r="AA3" s="1">
        <f>IF(AND((Z3&gt;0),(Z$4&gt;0)),(Z3/Z$4*100),"")</f>
        <v>489.57138035774557</v>
      </c>
      <c r="AB3" s="11">
        <v>170.46</v>
      </c>
      <c r="AC3" s="1">
        <f>IF(AND((AB3&gt;0),(AB$4&gt;0)),(AB3/AB$4*100),"")</f>
        <v>473.89491242702258</v>
      </c>
      <c r="AD3" s="11">
        <v>194.7</v>
      </c>
      <c r="AE3" s="1">
        <f t="shared" ref="AE3" si="0">IF(AND((AD3&gt;0),(AD$4&gt;0)),(AD3/AD$4*100),"")</f>
        <v>514.12727752838668</v>
      </c>
      <c r="AF3" s="11">
        <v>161.24</v>
      </c>
      <c r="AG3" s="1">
        <f t="shared" ref="AG3" si="1">IF(AND((AF3&gt;0),(AF$4&gt;0)),(AF3/AF$4*100),"")</f>
        <v>466.01156069364163</v>
      </c>
      <c r="AH3" s="11">
        <v>160.4</v>
      </c>
      <c r="AI3" s="1">
        <f t="shared" ref="AI3" si="2">IF(AND((AH3&gt;0),(AH$4&gt;0)),(AH3/AH$4*100),"")</f>
        <v>475.2592592592593</v>
      </c>
      <c r="AJ3" s="11">
        <v>186.5</v>
      </c>
      <c r="AK3" s="1">
        <f t="shared" ref="AK3" si="3">IF(AND((AJ3&gt;0),(AJ$4&gt;0)),(AJ3/AJ$4*100),"")</f>
        <v>506.79347826086962</v>
      </c>
      <c r="AL3" s="11">
        <v>146.91</v>
      </c>
      <c r="AM3" s="1">
        <f t="shared" ref="AM3" si="4">IF(AND((AL3&gt;0),(AL$4&gt;0)),(AL3/AL$4*100),"")</f>
        <v>445.8573596358118</v>
      </c>
      <c r="AN3" s="11">
        <v>204</v>
      </c>
      <c r="AO3" s="1">
        <f t="shared" ref="AO3" si="5">IF(AND((AN3&gt;0),(AN$4&gt;0)),(AN3/AN$4*100),"")</f>
        <v>503.7037037037037</v>
      </c>
      <c r="AP3" s="11">
        <v>151</v>
      </c>
      <c r="AQ3" s="1">
        <f t="shared" ref="AQ3" si="6">IF(AND((AP3&gt;0),(AP$4&gt;0)),(AP3/AP$4*100),"")</f>
        <v>495.08196721311475</v>
      </c>
      <c r="AR3" s="11"/>
      <c r="AS3" s="1" t="str">
        <f t="shared" ref="AS3" si="7">IF(AND((AR3&gt;0),(AR$4&gt;0)),(AR3/AR$4*100),"")</f>
        <v/>
      </c>
      <c r="AT3" s="11"/>
      <c r="AU3" s="1" t="str">
        <f t="shared" ref="AU3" si="8">IF(AND((AT3&gt;0),(AT$4&gt;0)),(AT3/AT$4*100),"")</f>
        <v/>
      </c>
      <c r="AV3" s="11"/>
      <c r="AW3" s="1" t="str">
        <f t="shared" ref="AW3" si="9">IF(AND((AV3&gt;0),(AV$4&gt;0)),(AV3/AV$4*100),"")</f>
        <v/>
      </c>
      <c r="AX3" s="11"/>
      <c r="AY3" s="1" t="str">
        <f t="shared" ref="AY3" si="10">IF(AND((AX3&gt;0),(AX$4&gt;0)),(AX3/AX$4*100),"")</f>
        <v/>
      </c>
      <c r="AZ3" s="11"/>
      <c r="BA3" s="1" t="str">
        <f t="shared" ref="BA3" si="11">IF(AND((AZ3&gt;0),(AZ$4&gt;0)),(AZ3/AZ$4*100),"")</f>
        <v/>
      </c>
      <c r="BB3" s="11"/>
      <c r="BC3" s="1" t="str">
        <f t="shared" ref="BC3" si="12">IF(AND((BB3&gt;0),(BB$4&gt;0)),(BB3/BB$4*100),"")</f>
        <v/>
      </c>
      <c r="BD3" s="11"/>
      <c r="BE3" s="1" t="str">
        <f t="shared" ref="BE3" si="13">IF(AND((BD3&gt;0),(BD$4&gt;0)),(BD3/BD$4*100),"")</f>
        <v/>
      </c>
      <c r="BF3" s="11"/>
      <c r="BG3" s="1" t="str">
        <f t="shared" ref="BG3" si="14">IF(AND((BF3&gt;0),(BF$4&gt;0)),(BF3/BF$4*100),"")</f>
        <v/>
      </c>
      <c r="BH3" s="11"/>
      <c r="BI3" s="1" t="str">
        <f t="shared" ref="BI3" si="15">IF(AND((BH3&gt;0),(BH$4&gt;0)),(BH3/BH$4*100),"")</f>
        <v/>
      </c>
      <c r="BJ3" s="12"/>
      <c r="BK3" s="55" t="s">
        <v>4</v>
      </c>
      <c r="BL3" s="20">
        <f>COUNT(B3,D3,F3,H3,J3,L3,N3,P3,R3,T3,V3,X3,Z3,AB3,AD3,AF3,AH3,AJ3,AL3,AN3,AP3,AR3,AT3,AV3,AX3,AZ3,BB3,BD3,BF3,BH3)</f>
        <v>20</v>
      </c>
      <c r="BM3" s="21">
        <f>IF(SUM(B3,D3,F3,H3,J3,L3,N3,P3,R3,T3,V3,X3,Z3,AB3,AD3,AF3,AH3,AJ3,AL3,AN3,AP3,AR3,AT3,AV3,AX3,AZ3,BB3,BD3,BF3,BH3)&gt;0,MIN(B3,D3,F3,H3,J3,L3,N3,P3,R3,T3,V3,X3,Z3,AB3,AD3,AF3,AH3,AJ3,AL3,AN3,AP3,AR3,AT3,AV3,AX3,AZ3,BB3,BD3,BF3,BH3),"")</f>
        <v>145.06</v>
      </c>
      <c r="BN3" s="22" t="str">
        <f>IF(COUNT(BM3)&gt;0,"–","?")</f>
        <v>–</v>
      </c>
      <c r="BO3" s="23">
        <f>IF(SUM(B3,D3,F3,H3,J3,L3,N3,P3,R3,T3,V3,X3,Z3,AB3,AD3,AF3,AH3,AJ3,AL3,AN3,AP3,AR3,AT3,AV3,AX3,AZ3,BB3,BD3,BF3,BH3)&gt;0,MAX(B3,D3,F3,H3,J3,L3,N3,P3,R3,T3,V3,X3,Z3,AB3,AD3,AF3,AH3,AJ3,AL3,AN3,AP3,AR3,AT3,AV3,AX3,AZ3,BB3,BD3,BF3,BH3),"")</f>
        <v>208.46</v>
      </c>
      <c r="BP3" s="24">
        <f>IF(SUM(C3,E3,G3,I3,K3,M3,O3,Q3,S3,U3,W3,Y3,AA3,AC3,AE3,AG3,AI3,AK3,AM3,AO3,AQ3,AS3,AU3,AW3,AY3,BA3,BC3,BE3,BG3,BI3)&gt;0,MIN(C3,E3,G3,I3,K3,M3,O3,Q3,S3,U3,W3,Y3,AA3,AC3,AE3,AG3,AI3,AK3,AM3,AO3,AQ3,AS3,AU3,AW3,AY3,BA3,BC3,BE3,BG3,BI3),"")</f>
        <v>445.8573596358118</v>
      </c>
      <c r="BQ3" s="25" t="str">
        <f>IF(COUNT(BP3)&gt;0,"–","?")</f>
        <v>–</v>
      </c>
      <c r="BR3" s="26">
        <f>IF(SUM(C3,E3,G3,I3,K3,M3,O3,Q3,S3,U3,W3,Y3,AA3,AC3,AE3,AG3,AI3,AK3,AM3,AO3,AQ3,AS3,AU3,AW3,AY3,BA3,BC3,BE3,BG3,BI3)&gt;0,MAX(C3,E3,G3,I3,K3,M3,O3,Q3,S3,U3,W3,Y3,AA3,AC3,AE3,AG3,AI3,AK3,AM3,AO3,AQ3,AS3,AU3,AW3,AY3,BA3,BC3,BE3,BG3,BI3),"")</f>
        <v>546.00737100737092</v>
      </c>
      <c r="BS3" s="27">
        <f>IF(SUM(B3,D3,F3,H3,J3,L3,N3,P3,R3,T3,V3,X3,Z3,AB3,AD3,AF3,AH3,AJ3,AL3,AN3,AP3,AR3,AT3,AV3,AX3,AZ3,BB3,BD3,BF3,BH3)&gt;0,AVERAGE(B3,D3,F3,H3,J3,L3,N3,P3,R3,T3,V3,X3,Z3,AB3,AD3,AF3,AH3,AJ3,AL3,AN3,AP3,AR3,AT3,AV3,AX3,AZ3,BB3,BD3,BF3,BH3),"?")</f>
        <v>174.23</v>
      </c>
      <c r="BT3" s="28">
        <f>IF(SUM(C3,E3,G3,I3,K3,M3,O3,Q3,S3,U3,W3,Y3,AA3,AC3,AE3,AG3,AI3,AK3,AM3,AO3,AQ3,AS3,AU3,AW3,AY3,BA3,BC3,BE3,BG3,BI3)&gt;0,AVERAGE(C3,E3,G3,I3,K3,M3,O3,Q3,S3,U3,W3,Y3,AA3,AC3,AE3,AG3,AI3,AK3,AM3,AO3,AQ3,AS3,AU3,AW3,AY3,BA3,BC3,BE3,BG3,BI3),"?")</f>
        <v>490.55874563924243</v>
      </c>
      <c r="BU3" s="22">
        <f>IF(COUNT(B3,D3,F3,H3,J3,L3,N3,P3,R3,T3,V3,X3,Z3,AB3,AD3,AF3,AH3,AJ3,AL3,AN3,AP3,AR3,AT3,AV3,AX3,AZ3,BB3,BD3,BF3,BH3)&gt;1,STDEV(B3,D3,F3,H3,J3,L3,N3,P3,R3,T3,V3,X3,Z3,AB3,AD3,AF3,AH3,AJ3,AL3,AN3,AP3,AR3,AT3,AV3,AX3,AZ3,BB3,BD3,BF3,BH3),"?")</f>
        <v>18.595816167820431</v>
      </c>
      <c r="BV3" s="29">
        <f>IF(COUNT(C3,E3,G3,I3,K3,M3,O3,Q3,S3,U3,W3,Y3,AA3,AC3,AE3,AG3,AI3,AK3,AM3,AO3,AQ3,AS3,AU3,AW3,AY3,BA3,BC3,BE3,BG3,BI3)&gt;1,STDEV(C3,E3,G3,I3,K3,M3,O3,Q3,S3,U3,W3,Y3,AA3,AC3,AE3,AG3,AI3,AK3,AM3,AO3,AQ3,AS3,AU3,AW3,AY3,BA3,BC3,BE3,BG3,BI3),"?")</f>
        <v>27.125268502310327</v>
      </c>
      <c r="BW3" s="22" t="str">
        <f>IF(COUNT(B3)&gt;0,B3,"?")</f>
        <v>?</v>
      </c>
      <c r="BX3" s="25" t="str">
        <f>IF(COUNT(C3)&gt;0,C3,"?")</f>
        <v>?</v>
      </c>
    </row>
    <row r="4" spans="1:76" ht="16.5" customHeight="1">
      <c r="A4" s="13" t="s">
        <v>28</v>
      </c>
      <c r="B4" s="14"/>
      <c r="C4" s="2" t="s">
        <v>3</v>
      </c>
      <c r="D4" s="14">
        <v>32.369999999999997</v>
      </c>
      <c r="E4" s="2" t="s">
        <v>3</v>
      </c>
      <c r="F4" s="14">
        <v>37.200000000000003</v>
      </c>
      <c r="G4" s="2" t="s">
        <v>3</v>
      </c>
      <c r="H4" s="14">
        <v>38</v>
      </c>
      <c r="I4" s="2" t="s">
        <v>3</v>
      </c>
      <c r="J4" s="14">
        <v>38.31</v>
      </c>
      <c r="K4" s="2" t="s">
        <v>3</v>
      </c>
      <c r="L4" s="14">
        <v>32.56</v>
      </c>
      <c r="M4" s="2" t="s">
        <v>3</v>
      </c>
      <c r="N4" s="14">
        <v>33.18</v>
      </c>
      <c r="O4" s="2" t="s">
        <v>3</v>
      </c>
      <c r="P4" s="14">
        <v>34.79</v>
      </c>
      <c r="Q4" s="2" t="s">
        <v>3</v>
      </c>
      <c r="R4" s="14">
        <v>39.340000000000003</v>
      </c>
      <c r="S4" s="2" t="s">
        <v>3</v>
      </c>
      <c r="T4" s="14">
        <v>37.729999999999997</v>
      </c>
      <c r="U4" s="2" t="s">
        <v>3</v>
      </c>
      <c r="V4" s="14">
        <v>38.840000000000003</v>
      </c>
      <c r="W4" s="2" t="s">
        <v>3</v>
      </c>
      <c r="X4" s="14">
        <v>35.15</v>
      </c>
      <c r="Y4" s="2" t="s">
        <v>3</v>
      </c>
      <c r="Z4" s="14">
        <v>29.63</v>
      </c>
      <c r="AA4" s="2" t="s">
        <v>3</v>
      </c>
      <c r="AB4" s="14">
        <v>35.97</v>
      </c>
      <c r="AC4" s="2" t="s">
        <v>3</v>
      </c>
      <c r="AD4" s="14">
        <v>37.869999999999997</v>
      </c>
      <c r="AE4" s="2" t="s">
        <v>3</v>
      </c>
      <c r="AF4" s="14">
        <v>34.6</v>
      </c>
      <c r="AG4" s="2" t="s">
        <v>3</v>
      </c>
      <c r="AH4" s="14">
        <v>33.75</v>
      </c>
      <c r="AI4" s="2" t="s">
        <v>3</v>
      </c>
      <c r="AJ4" s="14">
        <v>36.799999999999997</v>
      </c>
      <c r="AK4" s="2" t="s">
        <v>3</v>
      </c>
      <c r="AL4" s="14">
        <v>32.950000000000003</v>
      </c>
      <c r="AM4" s="2" t="s">
        <v>3</v>
      </c>
      <c r="AN4" s="14">
        <v>40.5</v>
      </c>
      <c r="AO4" s="2" t="s">
        <v>3</v>
      </c>
      <c r="AP4" s="14">
        <v>30.5</v>
      </c>
      <c r="AQ4" s="2" t="s">
        <v>3</v>
      </c>
      <c r="AR4" s="14"/>
      <c r="AS4" s="2" t="s">
        <v>3</v>
      </c>
      <c r="AT4" s="14"/>
      <c r="AU4" s="2" t="s">
        <v>3</v>
      </c>
      <c r="AV4" s="14"/>
      <c r="AW4" s="2" t="s">
        <v>3</v>
      </c>
      <c r="AX4" s="14"/>
      <c r="AY4" s="2" t="s">
        <v>3</v>
      </c>
      <c r="AZ4" s="14"/>
      <c r="BA4" s="2" t="s">
        <v>3</v>
      </c>
      <c r="BB4" s="14"/>
      <c r="BC4" s="2" t="s">
        <v>3</v>
      </c>
      <c r="BD4" s="14"/>
      <c r="BE4" s="2" t="s">
        <v>3</v>
      </c>
      <c r="BF4" s="14"/>
      <c r="BG4" s="2" t="s">
        <v>3</v>
      </c>
      <c r="BH4" s="14"/>
      <c r="BI4" s="2" t="s">
        <v>3</v>
      </c>
      <c r="BK4" s="56" t="s">
        <v>28</v>
      </c>
      <c r="BL4" s="30">
        <f t="shared" ref="BL4:BL39" si="16">COUNT(B4,D4,F4,H4,J4,L4,N4,P4,R4,T4,V4,X4,Z4,AB4,AD4,AF4,AH4,AJ4,AL4,AN4,AP4,AR4,AT4,AV4,AX4,AZ4,BB4,BD4,BF4,BH4)</f>
        <v>20</v>
      </c>
      <c r="BM4" s="31">
        <f t="shared" ref="BM4:BM39" si="17">IF(SUM(B4,D4,F4,H4,J4,L4,N4,P4,R4,T4,V4,X4,Z4,AB4,AD4,AF4,AH4,AJ4,AL4,AN4,AP4,AR4,AT4,AV4,AX4,AZ4,BB4,BD4,BF4,BH4)&gt;0,MIN(B4,D4,F4,H4,J4,L4,N4,P4,R4,T4,V4,X4,Z4,AB4,AD4,AF4,AH4,AJ4,AL4,AN4,AP4,AR4,AT4,AV4,AX4,AZ4,BB4,BD4,BF4,BH4),"")</f>
        <v>29.63</v>
      </c>
      <c r="BN4" s="32" t="str">
        <f t="shared" ref="BN4:BN39" si="18">IF(COUNT(BM4)&gt;0,"–","?")</f>
        <v>–</v>
      </c>
      <c r="BO4" s="33">
        <f t="shared" ref="BO4:BO39" si="19">IF(SUM(B4,D4,F4,H4,J4,L4,N4,P4,R4,T4,V4,X4,Z4,AB4,AD4,AF4,AH4,AJ4,AL4,AN4,AP4,AR4,AT4,AV4,AX4,AZ4,BB4,BD4,BF4,BH4)&gt;0,MAX(B4,D4,F4,H4,J4,L4,N4,P4,R4,T4,V4,X4,Z4,AB4,AD4,AF4,AH4,AJ4,AL4,AN4,AP4,AR4,AT4,AV4,AX4,AZ4,BB4,BD4,BF4,BH4),"")</f>
        <v>40.5</v>
      </c>
      <c r="BP4" s="34" t="str">
        <f t="shared" ref="BP4:BP39" si="20">IF(SUM(C4,E4,G4,I4,K4,M4,O4,Q4,S4,U4,W4,Y4,AA4,AC4,AE4,AG4,AI4,AK4,AM4,AO4,AQ4,AS4,AU4,AW4,AY4,BA4,BC4,BE4,BG4,BI4)&gt;0,MIN(C4,E4,G4,I4,K4,M4,O4,Q4,S4,U4,W4,Y4,AA4,AC4,AE4,AG4,AI4,AK4,AM4,AO4,AQ4,AS4,AU4,AW4,AY4,BA4,BC4,BE4,BG4,BI4),"")</f>
        <v/>
      </c>
      <c r="BQ4" s="6" t="s">
        <v>3</v>
      </c>
      <c r="BR4" s="36" t="str">
        <f t="shared" ref="BR4:BR39" si="21">IF(SUM(C4,E4,G4,I4,K4,M4,O4,Q4,S4,U4,W4,Y4,AA4,AC4,AE4,AG4,AI4,AK4,AM4,AO4,AQ4,AS4,AU4,AW4,AY4,BA4,BC4,BE4,BG4,BI4)&gt;0,MAX(C4,E4,G4,I4,K4,M4,O4,Q4,S4,U4,W4,Y4,AA4,AC4,AE4,AG4,AI4,AK4,AM4,AO4,AQ4,AS4,AU4,AW4,AY4,BA4,BC4,BE4,BG4,BI4),"")</f>
        <v/>
      </c>
      <c r="BS4" s="37">
        <f t="shared" ref="BS4:BT39" si="22">IF(SUM(B4,D4,F4,H4,J4,L4,N4,P4,R4,T4,V4,X4,Z4,AB4,AD4,AF4,AH4,AJ4,AL4,AN4,AP4,AR4,AT4,AV4,AX4,AZ4,BB4,BD4,BF4,BH4)&gt;0,AVERAGE(B4,D4,F4,H4,J4,L4,N4,P4,R4,T4,V4,X4,Z4,AB4,AD4,AF4,AH4,AJ4,AL4,AN4,AP4,AR4,AT4,AV4,AX4,AZ4,BB4,BD4,BF4,BH4),"?")</f>
        <v>35.502000000000002</v>
      </c>
      <c r="BT4" s="38" t="s">
        <v>3</v>
      </c>
      <c r="BU4" s="32">
        <f t="shared" ref="BU4:BV39" si="23">IF(COUNT(B4,D4,F4,H4,J4,L4,N4,P4,R4,T4,V4,X4,Z4,AB4,AD4,AF4,AH4,AJ4,AL4,AN4,AP4,AR4,AT4,AV4,AX4,AZ4,BB4,BD4,BF4,BH4)&gt;1,STDEV(B4,D4,F4,H4,J4,L4,N4,P4,R4,T4,V4,X4,Z4,AB4,AD4,AF4,AH4,AJ4,AL4,AN4,AP4,AR4,AT4,AV4,AX4,AZ4,BB4,BD4,BF4,BH4),"?")</f>
        <v>3.0324501124025978</v>
      </c>
      <c r="BV4" s="39" t="s">
        <v>3</v>
      </c>
      <c r="BW4" s="32" t="str">
        <f t="shared" ref="BW4:BX39" si="24">IF(COUNT(B4)&gt;0,B4,"?")</f>
        <v>?</v>
      </c>
      <c r="BX4" s="35" t="s">
        <v>3</v>
      </c>
    </row>
    <row r="5" spans="1:76" ht="16.5" customHeight="1">
      <c r="A5" s="16" t="s">
        <v>19</v>
      </c>
      <c r="B5" s="17"/>
      <c r="C5" s="3"/>
      <c r="D5" s="17"/>
      <c r="E5" s="3"/>
      <c r="F5" s="17"/>
      <c r="G5" s="3"/>
      <c r="H5" s="17"/>
      <c r="I5" s="3"/>
      <c r="J5" s="17"/>
      <c r="K5" s="3"/>
      <c r="L5" s="17"/>
      <c r="M5" s="3"/>
      <c r="N5" s="17"/>
      <c r="O5" s="3"/>
      <c r="P5" s="17"/>
      <c r="Q5" s="3"/>
      <c r="R5" s="17"/>
      <c r="S5" s="3"/>
      <c r="T5" s="17"/>
      <c r="U5" s="3"/>
      <c r="V5" s="17"/>
      <c r="W5" s="3"/>
      <c r="X5" s="17"/>
      <c r="Y5" s="3"/>
      <c r="Z5" s="17"/>
      <c r="AA5" s="3"/>
      <c r="AB5" s="17"/>
      <c r="AC5" s="3"/>
      <c r="AD5" s="17"/>
      <c r="AE5" s="3"/>
      <c r="AF5" s="17"/>
      <c r="AG5" s="3"/>
      <c r="AH5" s="17"/>
      <c r="AI5" s="3"/>
      <c r="AJ5" s="17"/>
      <c r="AK5" s="3"/>
      <c r="AL5" s="17"/>
      <c r="AM5" s="3"/>
      <c r="AN5" s="17"/>
      <c r="AO5" s="3"/>
      <c r="AP5" s="17"/>
      <c r="AQ5" s="3"/>
      <c r="AR5" s="17"/>
      <c r="AS5" s="3"/>
      <c r="AT5" s="17"/>
      <c r="AU5" s="3"/>
      <c r="AV5" s="17"/>
      <c r="AW5" s="3"/>
      <c r="AX5" s="17"/>
      <c r="AY5" s="3"/>
      <c r="AZ5" s="17"/>
      <c r="BA5" s="3"/>
      <c r="BB5" s="17"/>
      <c r="BC5" s="3"/>
      <c r="BD5" s="17"/>
      <c r="BE5" s="3"/>
      <c r="BF5" s="17"/>
      <c r="BG5" s="3"/>
      <c r="BH5" s="17"/>
      <c r="BI5" s="3"/>
      <c r="BK5" s="56" t="s">
        <v>19</v>
      </c>
      <c r="BL5" s="30">
        <f t="shared" si="16"/>
        <v>0</v>
      </c>
      <c r="BM5" s="31"/>
      <c r="BN5" s="32"/>
      <c r="BO5" s="33"/>
      <c r="BP5" s="34"/>
      <c r="BQ5" s="35"/>
      <c r="BR5" s="36"/>
      <c r="BS5" s="37"/>
      <c r="BT5" s="38"/>
      <c r="BU5" s="32"/>
      <c r="BV5" s="39"/>
      <c r="BW5" s="32"/>
      <c r="BX5" s="35"/>
    </row>
    <row r="6" spans="1:76" ht="16.5" customHeight="1">
      <c r="A6" s="10" t="s">
        <v>20</v>
      </c>
      <c r="B6" s="18"/>
      <c r="C6" s="4" t="str">
        <f>IF(AND((B6&gt;0),(B$4&gt;0)),(B6/B$4*100),"")</f>
        <v/>
      </c>
      <c r="D6" s="18">
        <v>10.01</v>
      </c>
      <c r="E6" s="4">
        <f>IF(AND((D6&gt;0),(D$4&gt;0)),(D6/D$4*100),"")</f>
        <v>30.923694779116467</v>
      </c>
      <c r="F6" s="18">
        <v>12.87</v>
      </c>
      <c r="G6" s="4">
        <f>IF(AND((F6&gt;0),(F$4&gt;0)),(F6/F$4*100),"")</f>
        <v>34.596774193548377</v>
      </c>
      <c r="H6" s="18">
        <v>13</v>
      </c>
      <c r="I6" s="4">
        <f>IF(AND((H6&gt;0),(H$4&gt;0)),(H6/H$4*100),"")</f>
        <v>34.210526315789473</v>
      </c>
      <c r="J6" s="18">
        <v>15.17</v>
      </c>
      <c r="K6" s="4">
        <f>IF(AND((J6&gt;0),(J$4&gt;0)),(J6/J$4*100),"")</f>
        <v>39.598016183764031</v>
      </c>
      <c r="L6" s="18">
        <v>11.23</v>
      </c>
      <c r="M6" s="4">
        <f>IF(AND((L6&gt;0),(L$4&gt;0)),(L6/L$4*100),"")</f>
        <v>34.490171990171994</v>
      </c>
      <c r="N6" s="18">
        <v>13.26</v>
      </c>
      <c r="O6" s="4">
        <f>IF(AND((N6&gt;0),(N$4&gt;0)),(N6/N$4*100),"")</f>
        <v>39.963833634719705</v>
      </c>
      <c r="P6" s="18">
        <v>13.77</v>
      </c>
      <c r="Q6" s="4">
        <f>IF(AND((P6&gt;0),(P$4&gt;0)),(P6/P$4*100),"")</f>
        <v>39.580339177924692</v>
      </c>
      <c r="R6" s="18">
        <v>17.579999999999998</v>
      </c>
      <c r="S6" s="4">
        <f>IF(AND((R6&gt;0),(R$4&gt;0)),(R6/R$4*100),"")</f>
        <v>44.687341128622258</v>
      </c>
      <c r="T6" s="18">
        <v>16.62</v>
      </c>
      <c r="U6" s="4">
        <f>IF(AND((T6&gt;0),(T$4&gt;0)),(T6/T$4*100),"")</f>
        <v>44.04982772329712</v>
      </c>
      <c r="V6" s="18">
        <v>16.91</v>
      </c>
      <c r="W6" s="4">
        <f>IF(AND((V6&gt;0),(V$4&gt;0)),(V6/V$4*100),"")</f>
        <v>43.537590113285269</v>
      </c>
      <c r="X6" s="18">
        <v>10.83</v>
      </c>
      <c r="Y6" s="4">
        <f>IF(AND((X6&gt;0),(X$4&gt;0)),(X6/X$4*100),"")</f>
        <v>30.810810810810814</v>
      </c>
      <c r="Z6" s="18">
        <v>9.2200000000000006</v>
      </c>
      <c r="AA6" s="4">
        <f>IF(AND((Z6&gt;0),(Z$4&gt;0)),(Z6/Z$4*100),"")</f>
        <v>31.11711103611205</v>
      </c>
      <c r="AB6" s="18">
        <v>11.32</v>
      </c>
      <c r="AC6" s="4">
        <f>IF(AND((AB6&gt;0),(AB$4&gt;0)),(AB6/AB$4*100),"")</f>
        <v>31.4706700027801</v>
      </c>
      <c r="AD6" s="18">
        <v>14.65</v>
      </c>
      <c r="AE6" s="4">
        <f t="shared" ref="AE6:AE10" si="25">IF(AND((AD6&gt;0),(AD$4&gt;0)),(AD6/AD$4*100),"")</f>
        <v>38.684974914180096</v>
      </c>
      <c r="AF6" s="18">
        <v>11.77</v>
      </c>
      <c r="AG6" s="4">
        <f t="shared" ref="AG6:AG10" si="26">IF(AND((AF6&gt;0),(AF$4&gt;0)),(AF6/AF$4*100),"")</f>
        <v>34.017341040462426</v>
      </c>
      <c r="AH6" s="18">
        <v>13.2</v>
      </c>
      <c r="AI6" s="4">
        <f t="shared" ref="AI6:AI10" si="27">IF(AND((AH6&gt;0),(AH$4&gt;0)),(AH6/AH$4*100),"")</f>
        <v>39.111111111111107</v>
      </c>
      <c r="AJ6" s="18">
        <v>12.04</v>
      </c>
      <c r="AK6" s="4">
        <f t="shared" ref="AK6:AK10" si="28">IF(AND((AJ6&gt;0),(AJ$4&gt;0)),(AJ6/AJ$4*100),"")</f>
        <v>32.717391304347828</v>
      </c>
      <c r="AL6" s="18">
        <v>11.67</v>
      </c>
      <c r="AM6" s="4">
        <f t="shared" ref="AM6:AM10" si="29">IF(AND((AL6&gt;0),(AL$4&gt;0)),(AL6/AL$4*100),"")</f>
        <v>35.417298937784523</v>
      </c>
      <c r="AN6" s="18">
        <v>15.1</v>
      </c>
      <c r="AO6" s="4">
        <f t="shared" ref="AO6:AO10" si="30">IF(AND((AN6&gt;0),(AN$4&gt;0)),(AN6/AN$4*100),"")</f>
        <v>37.283950617283949</v>
      </c>
      <c r="AP6" s="18">
        <v>9.1</v>
      </c>
      <c r="AQ6" s="4">
        <f t="shared" ref="AQ6:AQ10" si="31">IF(AND((AP6&gt;0),(AP$4&gt;0)),(AP6/AP$4*100),"")</f>
        <v>29.836065573770494</v>
      </c>
      <c r="AR6" s="18"/>
      <c r="AS6" s="4" t="str">
        <f t="shared" ref="AS6:AS10" si="32">IF(AND((AR6&gt;0),(AR$4&gt;0)),(AR6/AR$4*100),"")</f>
        <v/>
      </c>
      <c r="AT6" s="18"/>
      <c r="AU6" s="4" t="str">
        <f t="shared" ref="AU6:AU10" si="33">IF(AND((AT6&gt;0),(AT$4&gt;0)),(AT6/AT$4*100),"")</f>
        <v/>
      </c>
      <c r="AV6" s="18"/>
      <c r="AW6" s="4" t="str">
        <f t="shared" ref="AW6:AW10" si="34">IF(AND((AV6&gt;0),(AV$4&gt;0)),(AV6/AV$4*100),"")</f>
        <v/>
      </c>
      <c r="AX6" s="18"/>
      <c r="AY6" s="4" t="str">
        <f t="shared" ref="AY6:AY10" si="35">IF(AND((AX6&gt;0),(AX$4&gt;0)),(AX6/AX$4*100),"")</f>
        <v/>
      </c>
      <c r="AZ6" s="18"/>
      <c r="BA6" s="4" t="str">
        <f t="shared" ref="BA6:BA10" si="36">IF(AND((AZ6&gt;0),(AZ$4&gt;0)),(AZ6/AZ$4*100),"")</f>
        <v/>
      </c>
      <c r="BB6" s="18"/>
      <c r="BC6" s="4" t="str">
        <f t="shared" ref="BC6:BC10" si="37">IF(AND((BB6&gt;0),(BB$4&gt;0)),(BB6/BB$4*100),"")</f>
        <v/>
      </c>
      <c r="BD6" s="18"/>
      <c r="BE6" s="4" t="str">
        <f t="shared" ref="BE6:BE10" si="38">IF(AND((BD6&gt;0),(BD$4&gt;0)),(BD6/BD$4*100),"")</f>
        <v/>
      </c>
      <c r="BF6" s="18"/>
      <c r="BG6" s="4" t="str">
        <f t="shared" ref="BG6:BG10" si="39">IF(AND((BF6&gt;0),(BF$4&gt;0)),(BF6/BF$4*100),"")</f>
        <v/>
      </c>
      <c r="BH6" s="18"/>
      <c r="BI6" s="4" t="str">
        <f t="shared" ref="BI6:BI10" si="40">IF(AND((BH6&gt;0),(BH$4&gt;0)),(BH6/BH$4*100),"")</f>
        <v/>
      </c>
      <c r="BK6" s="57" t="s">
        <v>20</v>
      </c>
      <c r="BL6" s="30">
        <f t="shared" si="16"/>
        <v>20</v>
      </c>
      <c r="BM6" s="31">
        <f t="shared" si="17"/>
        <v>9.1</v>
      </c>
      <c r="BN6" s="32" t="str">
        <f t="shared" si="18"/>
        <v>–</v>
      </c>
      <c r="BO6" s="33">
        <f t="shared" si="19"/>
        <v>17.579999999999998</v>
      </c>
      <c r="BP6" s="34">
        <f t="shared" si="20"/>
        <v>29.836065573770494</v>
      </c>
      <c r="BQ6" s="35" t="str">
        <f t="shared" ref="BQ6:BQ38" si="41">IF(COUNT(BP6)&gt;0,"–","?")</f>
        <v>–</v>
      </c>
      <c r="BR6" s="36">
        <f t="shared" si="21"/>
        <v>44.687341128622258</v>
      </c>
      <c r="BS6" s="37">
        <f t="shared" si="22"/>
        <v>12.965999999999999</v>
      </c>
      <c r="BT6" s="38">
        <f t="shared" si="22"/>
        <v>36.305242029444138</v>
      </c>
      <c r="BU6" s="32">
        <f t="shared" si="23"/>
        <v>2.4624621824507291</v>
      </c>
      <c r="BV6" s="39">
        <f t="shared" si="23"/>
        <v>4.6610339316084595</v>
      </c>
      <c r="BW6" s="32" t="str">
        <f t="shared" si="24"/>
        <v>?</v>
      </c>
      <c r="BX6" s="35" t="str">
        <f t="shared" si="24"/>
        <v>?</v>
      </c>
    </row>
    <row r="7" spans="1:76" ht="16.5" customHeight="1">
      <c r="A7" s="10" t="s">
        <v>21</v>
      </c>
      <c r="B7" s="19"/>
      <c r="C7" s="4" t="str">
        <f>IF(AND((B7&gt;0),(B$4&gt;0)),(B7/B$4*100),"")</f>
        <v/>
      </c>
      <c r="D7" s="19">
        <v>5.3</v>
      </c>
      <c r="E7" s="4">
        <f>IF(AND((D7&gt;0),(D$4&gt;0)),(D7/D$4*100),"")</f>
        <v>16.373185047883844</v>
      </c>
      <c r="F7" s="19">
        <v>7.2</v>
      </c>
      <c r="G7" s="4">
        <f>IF(AND((F7&gt;0),(F$4&gt;0)),(F7/F$4*100),"")</f>
        <v>19.35483870967742</v>
      </c>
      <c r="H7" s="19">
        <v>6</v>
      </c>
      <c r="I7" s="4">
        <f>IF(AND((H7&gt;0),(H$4&gt;0)),(H7/H$4*100),"")</f>
        <v>15.789473684210526</v>
      </c>
      <c r="J7" s="19">
        <v>7.96</v>
      </c>
      <c r="K7" s="4">
        <f>IF(AND((J7&gt;0),(J$4&gt;0)),(J7/J$4*100),"")</f>
        <v>20.777864787261809</v>
      </c>
      <c r="L7" s="19">
        <v>5.8</v>
      </c>
      <c r="M7" s="4">
        <f>IF(AND((L7&gt;0),(L$4&gt;0)),(L7/L$4*100),"")</f>
        <v>17.81326781326781</v>
      </c>
      <c r="N7" s="19">
        <v>5.72</v>
      </c>
      <c r="O7" s="4">
        <f>IF(AND((N7&gt;0),(N$4&gt;0)),(N7/N$4*100),"")</f>
        <v>17.23930078360458</v>
      </c>
      <c r="P7" s="19">
        <v>5.53</v>
      </c>
      <c r="Q7" s="4">
        <f>IF(AND((P7&gt;0),(P$4&gt;0)),(P7/P$4*100),"")</f>
        <v>15.895372233400403</v>
      </c>
      <c r="R7" s="19">
        <v>7.87</v>
      </c>
      <c r="S7" s="4">
        <f>IF(AND((R7&gt;0),(R$4&gt;0)),(R7/R$4*100),"")</f>
        <v>20.005083884087441</v>
      </c>
      <c r="T7" s="19">
        <v>7.22</v>
      </c>
      <c r="U7" s="4">
        <f>IF(AND((T7&gt;0),(T$4&gt;0)),(T7/T$4*100),"")</f>
        <v>19.135966074741585</v>
      </c>
      <c r="V7" s="19">
        <v>7.34</v>
      </c>
      <c r="W7" s="4">
        <f>IF(AND((V7&gt;0),(V$4&gt;0)),(V7/V$4*100),"")</f>
        <v>18.89804325437693</v>
      </c>
      <c r="X7" s="19">
        <v>5.58</v>
      </c>
      <c r="Y7" s="4">
        <f>IF(AND((X7&gt;0),(X$4&gt;0)),(X7/X$4*100),"")</f>
        <v>15.874822190611665</v>
      </c>
      <c r="Z7" s="19">
        <v>4.67</v>
      </c>
      <c r="AA7" s="4">
        <f>IF(AND((Z7&gt;0),(Z$4&gt;0)),(Z7/Z$4*100),"")</f>
        <v>15.761052986837665</v>
      </c>
      <c r="AB7" s="19">
        <v>5.49</v>
      </c>
      <c r="AC7" s="4">
        <f>IF(AND((AB7&gt;0),(AB$4&gt;0)),(AB7/AB$4*100),"")</f>
        <v>15.262718932443702</v>
      </c>
      <c r="AD7" s="19">
        <v>6.92</v>
      </c>
      <c r="AE7" s="4">
        <f t="shared" si="25"/>
        <v>18.273039345128069</v>
      </c>
      <c r="AF7" s="19">
        <v>5.83</v>
      </c>
      <c r="AG7" s="4">
        <f t="shared" si="26"/>
        <v>16.849710982658959</v>
      </c>
      <c r="AH7" s="19"/>
      <c r="AI7" s="4" t="str">
        <f t="shared" si="27"/>
        <v/>
      </c>
      <c r="AJ7" s="19">
        <v>6.7</v>
      </c>
      <c r="AK7" s="4">
        <f t="shared" si="28"/>
        <v>18.206521739130437</v>
      </c>
      <c r="AL7" s="19">
        <v>5.6</v>
      </c>
      <c r="AM7" s="4">
        <f t="shared" si="29"/>
        <v>16.99544764795144</v>
      </c>
      <c r="AN7" s="19">
        <v>7</v>
      </c>
      <c r="AO7" s="4">
        <f t="shared" si="30"/>
        <v>17.283950617283949</v>
      </c>
      <c r="AP7" s="19">
        <v>5</v>
      </c>
      <c r="AQ7" s="4">
        <f t="shared" si="31"/>
        <v>16.393442622950818</v>
      </c>
      <c r="AR7" s="19"/>
      <c r="AS7" s="4" t="str">
        <f t="shared" si="32"/>
        <v/>
      </c>
      <c r="AT7" s="19"/>
      <c r="AU7" s="4" t="str">
        <f t="shared" si="33"/>
        <v/>
      </c>
      <c r="AV7" s="19"/>
      <c r="AW7" s="4" t="str">
        <f t="shared" si="34"/>
        <v/>
      </c>
      <c r="AX7" s="19"/>
      <c r="AY7" s="4" t="str">
        <f t="shared" si="35"/>
        <v/>
      </c>
      <c r="AZ7" s="19"/>
      <c r="BA7" s="4" t="str">
        <f t="shared" si="36"/>
        <v/>
      </c>
      <c r="BB7" s="19"/>
      <c r="BC7" s="4" t="str">
        <f t="shared" si="37"/>
        <v/>
      </c>
      <c r="BD7" s="19"/>
      <c r="BE7" s="4" t="str">
        <f t="shared" si="38"/>
        <v/>
      </c>
      <c r="BF7" s="19"/>
      <c r="BG7" s="4" t="str">
        <f t="shared" si="39"/>
        <v/>
      </c>
      <c r="BH7" s="19"/>
      <c r="BI7" s="4" t="str">
        <f t="shared" si="40"/>
        <v/>
      </c>
      <c r="BK7" s="57" t="s">
        <v>21</v>
      </c>
      <c r="BL7" s="30">
        <f t="shared" si="16"/>
        <v>19</v>
      </c>
      <c r="BM7" s="31">
        <f t="shared" si="17"/>
        <v>4.67</v>
      </c>
      <c r="BN7" s="32" t="str">
        <f t="shared" si="18"/>
        <v>–</v>
      </c>
      <c r="BO7" s="33">
        <f t="shared" si="19"/>
        <v>7.96</v>
      </c>
      <c r="BP7" s="34">
        <f t="shared" si="20"/>
        <v>15.262718932443702</v>
      </c>
      <c r="BQ7" s="35" t="str">
        <f t="shared" si="41"/>
        <v>–</v>
      </c>
      <c r="BR7" s="36">
        <f t="shared" si="21"/>
        <v>20.777864787261809</v>
      </c>
      <c r="BS7" s="37">
        <f t="shared" si="22"/>
        <v>6.2489473684210521</v>
      </c>
      <c r="BT7" s="38">
        <f t="shared" si="22"/>
        <v>17.483321228289952</v>
      </c>
      <c r="BU7" s="32">
        <f t="shared" si="23"/>
        <v>0.98446203434974111</v>
      </c>
      <c r="BV7" s="39">
        <f t="shared" si="23"/>
        <v>1.5940577448918867</v>
      </c>
      <c r="BW7" s="32" t="str">
        <f t="shared" si="24"/>
        <v>?</v>
      </c>
      <c r="BX7" s="35" t="str">
        <f t="shared" si="24"/>
        <v>?</v>
      </c>
    </row>
    <row r="8" spans="1:76" ht="16.5" customHeight="1">
      <c r="A8" s="10" t="s">
        <v>22</v>
      </c>
      <c r="B8" s="19"/>
      <c r="C8" s="4" t="str">
        <f>IF(AND((B8&gt;0),(B$4&gt;0)),(B8/B$4*100),"")</f>
        <v/>
      </c>
      <c r="D8" s="19">
        <v>12.6</v>
      </c>
      <c r="E8" s="4">
        <f>IF(AND((D8&gt;0),(D$4&gt;0)),(D8/D$4*100),"")</f>
        <v>38.924930491195553</v>
      </c>
      <c r="F8" s="19">
        <v>15.95</v>
      </c>
      <c r="G8" s="4">
        <f>IF(AND((F8&gt;0),(F$4&gt;0)),(F8/F$4*100),"")</f>
        <v>42.876344086021504</v>
      </c>
      <c r="H8" s="19">
        <v>16.600000000000001</v>
      </c>
      <c r="I8" s="4">
        <f>IF(AND((H8&gt;0),(H$4&gt;0)),(H8/H$4*100),"")</f>
        <v>43.684210526315795</v>
      </c>
      <c r="J8" s="19">
        <v>19.2</v>
      </c>
      <c r="K8" s="4">
        <f>IF(AND((J8&gt;0),(J$4&gt;0)),(J8/J$4*100),"")</f>
        <v>50.117462803445569</v>
      </c>
      <c r="L8" s="19">
        <v>12.14</v>
      </c>
      <c r="M8" s="4">
        <f>IF(AND((L8&gt;0),(L$4&gt;0)),(L8/L$4*100),"")</f>
        <v>37.285012285012286</v>
      </c>
      <c r="N8" s="19">
        <v>14.6</v>
      </c>
      <c r="O8" s="4">
        <f>IF(AND((N8&gt;0),(N$4&gt;0)),(N8/N$4*100),"")</f>
        <v>44.002411091018686</v>
      </c>
      <c r="P8" s="19">
        <v>14.6</v>
      </c>
      <c r="Q8" s="4">
        <f>IF(AND((P8&gt;0),(P$4&gt;0)),(P8/P$4*100),"")</f>
        <v>41.966082207530896</v>
      </c>
      <c r="R8" s="19">
        <v>19.72</v>
      </c>
      <c r="S8" s="4">
        <f>IF(AND((R8&gt;0),(R$4&gt;0)),(R8/R$4*100),"")</f>
        <v>50.127097102186056</v>
      </c>
      <c r="T8" s="19">
        <v>18.649999999999999</v>
      </c>
      <c r="U8" s="4">
        <f>IF(AND((T8&gt;0),(T$4&gt;0)),(T8/T$4*100),"")</f>
        <v>49.430161675059637</v>
      </c>
      <c r="V8" s="19">
        <v>19.75</v>
      </c>
      <c r="W8" s="4">
        <f>IF(AND((V8&gt;0),(V$4&gt;0)),(V8/V$4*100),"")</f>
        <v>50.849639546858903</v>
      </c>
      <c r="X8" s="19">
        <v>13.63</v>
      </c>
      <c r="Y8" s="4">
        <f>IF(AND((X8&gt;0),(X$4&gt;0)),(X8/X$4*100),"")</f>
        <v>38.776671408250358</v>
      </c>
      <c r="Z8" s="19">
        <v>10.72</v>
      </c>
      <c r="AA8" s="4">
        <f>IF(AND((Z8&gt;0),(Z$4&gt;0)),(Z8/Z$4*100),"")</f>
        <v>36.179547755653054</v>
      </c>
      <c r="AB8" s="19">
        <v>12.7</v>
      </c>
      <c r="AC8" s="4">
        <f>IF(AND((AB8&gt;0),(AB$4&gt;0)),(AB8/AB$4*100),"")</f>
        <v>35.307200444815123</v>
      </c>
      <c r="AD8" s="19">
        <v>16.07</v>
      </c>
      <c r="AE8" s="4">
        <f t="shared" si="25"/>
        <v>42.434644837602328</v>
      </c>
      <c r="AF8" s="19">
        <v>14.71</v>
      </c>
      <c r="AG8" s="4">
        <f t="shared" si="26"/>
        <v>42.51445086705202</v>
      </c>
      <c r="AH8" s="19">
        <v>14.2</v>
      </c>
      <c r="AI8" s="4">
        <f t="shared" si="27"/>
        <v>42.074074074074069</v>
      </c>
      <c r="AJ8" s="19">
        <v>14.4</v>
      </c>
      <c r="AK8" s="4">
        <f t="shared" si="28"/>
        <v>39.130434782608695</v>
      </c>
      <c r="AL8" s="19">
        <v>13.6</v>
      </c>
      <c r="AM8" s="4">
        <f t="shared" si="29"/>
        <v>41.274658573596348</v>
      </c>
      <c r="AN8" s="19">
        <v>17.3</v>
      </c>
      <c r="AO8" s="4">
        <f t="shared" si="30"/>
        <v>42.716049382716051</v>
      </c>
      <c r="AP8" s="19">
        <v>10.4</v>
      </c>
      <c r="AQ8" s="4">
        <f t="shared" si="31"/>
        <v>34.098360655737707</v>
      </c>
      <c r="AR8" s="19"/>
      <c r="AS8" s="4" t="str">
        <f t="shared" si="32"/>
        <v/>
      </c>
      <c r="AT8" s="19"/>
      <c r="AU8" s="4" t="str">
        <f t="shared" si="33"/>
        <v/>
      </c>
      <c r="AV8" s="19"/>
      <c r="AW8" s="4" t="str">
        <f t="shared" si="34"/>
        <v/>
      </c>
      <c r="AX8" s="19"/>
      <c r="AY8" s="4" t="str">
        <f t="shared" si="35"/>
        <v/>
      </c>
      <c r="AZ8" s="19"/>
      <c r="BA8" s="4" t="str">
        <f t="shared" si="36"/>
        <v/>
      </c>
      <c r="BB8" s="19"/>
      <c r="BC8" s="4" t="str">
        <f t="shared" si="37"/>
        <v/>
      </c>
      <c r="BD8" s="19"/>
      <c r="BE8" s="4" t="str">
        <f t="shared" si="38"/>
        <v/>
      </c>
      <c r="BF8" s="19"/>
      <c r="BG8" s="4" t="str">
        <f t="shared" si="39"/>
        <v/>
      </c>
      <c r="BH8" s="19"/>
      <c r="BI8" s="4" t="str">
        <f t="shared" si="40"/>
        <v/>
      </c>
      <c r="BK8" s="57" t="s">
        <v>22</v>
      </c>
      <c r="BL8" s="30">
        <f t="shared" si="16"/>
        <v>20</v>
      </c>
      <c r="BM8" s="31">
        <f t="shared" si="17"/>
        <v>10.4</v>
      </c>
      <c r="BN8" s="32" t="str">
        <f t="shared" si="18"/>
        <v>–</v>
      </c>
      <c r="BO8" s="33">
        <f t="shared" si="19"/>
        <v>19.75</v>
      </c>
      <c r="BP8" s="34">
        <f t="shared" si="20"/>
        <v>34.098360655737707</v>
      </c>
      <c r="BQ8" s="35" t="str">
        <f t="shared" si="41"/>
        <v>–</v>
      </c>
      <c r="BR8" s="36">
        <f t="shared" si="21"/>
        <v>50.849639546858903</v>
      </c>
      <c r="BS8" s="37">
        <f t="shared" si="22"/>
        <v>15.076999999999998</v>
      </c>
      <c r="BT8" s="38">
        <f t="shared" si="22"/>
        <v>42.188472229837529</v>
      </c>
      <c r="BU8" s="32">
        <f t="shared" si="23"/>
        <v>2.805363472088128</v>
      </c>
      <c r="BV8" s="39">
        <f t="shared" si="23"/>
        <v>4.9486186214286265</v>
      </c>
      <c r="BW8" s="32" t="str">
        <f t="shared" si="24"/>
        <v>?</v>
      </c>
      <c r="BX8" s="35" t="str">
        <f t="shared" si="24"/>
        <v>?</v>
      </c>
    </row>
    <row r="9" spans="1:76" ht="16.5" customHeight="1">
      <c r="A9" s="10" t="s">
        <v>24</v>
      </c>
      <c r="B9" s="19"/>
      <c r="C9" s="4" t="str">
        <f>IF(AND((B9&gt;0),(B$4&gt;0)),(B9/B$4*100),"")</f>
        <v/>
      </c>
      <c r="D9" s="19">
        <v>4.7</v>
      </c>
      <c r="E9" s="4">
        <f>IF(AND((D9&gt;0),(D$4&gt;0)),(D9/D$4*100),"")</f>
        <v>14.519616929255486</v>
      </c>
      <c r="F9" s="19">
        <v>4.9000000000000004</v>
      </c>
      <c r="G9" s="4">
        <f>IF(AND((F9&gt;0),(F$4&gt;0)),(F9/F$4*100),"")</f>
        <v>13.172043010752688</v>
      </c>
      <c r="H9" s="19">
        <v>4.3</v>
      </c>
      <c r="I9" s="4">
        <f>IF(AND((H9&gt;0),(H$4&gt;0)),(H9/H$4*100),"")</f>
        <v>11.315789473684209</v>
      </c>
      <c r="J9" s="19">
        <v>5.39</v>
      </c>
      <c r="K9" s="4">
        <f>IF(AND((J9&gt;0),(J$4&gt;0)),(J9/J$4*100),"")</f>
        <v>14.069433568258937</v>
      </c>
      <c r="L9" s="19">
        <v>5.07</v>
      </c>
      <c r="M9" s="4">
        <f>IF(AND((L9&gt;0),(L$4&gt;0)),(L9/L$4*100),"")</f>
        <v>15.571253071253071</v>
      </c>
      <c r="N9" s="19">
        <v>4</v>
      </c>
      <c r="O9" s="4">
        <f>IF(AND((N9&gt;0),(N$4&gt;0)),(N9/N$4*100),"")</f>
        <v>12.055455093429778</v>
      </c>
      <c r="P9" s="19">
        <v>5.4</v>
      </c>
      <c r="Q9" s="4">
        <f>IF(AND((P9&gt;0),(P$4&gt;0)),(P9/P$4*100),"")</f>
        <v>15.521701638401842</v>
      </c>
      <c r="R9" s="19">
        <v>6</v>
      </c>
      <c r="S9" s="4">
        <f>IF(AND((R9&gt;0),(R$4&gt;0)),(R9/R$4*100),"")</f>
        <v>15.251652262328419</v>
      </c>
      <c r="T9" s="19">
        <v>6.07</v>
      </c>
      <c r="U9" s="4">
        <f>IF(AND((T9&gt;0),(T$4&gt;0)),(T9/T$4*100),"")</f>
        <v>16.087993639014051</v>
      </c>
      <c r="V9" s="19">
        <v>6.48</v>
      </c>
      <c r="W9" s="4">
        <f>IF(AND((V9&gt;0),(V$4&gt;0)),(V9/V$4*100),"")</f>
        <v>16.683831101956745</v>
      </c>
      <c r="X9" s="19">
        <v>4.84</v>
      </c>
      <c r="Y9" s="4">
        <f>IF(AND((X9&gt;0),(X$4&gt;0)),(X9/X$4*100),"")</f>
        <v>13.769559032716927</v>
      </c>
      <c r="Z9" s="19">
        <v>3.59</v>
      </c>
      <c r="AA9" s="4">
        <f>IF(AND((Z9&gt;0),(Z$4&gt;0)),(Z9/Z$4*100),"")</f>
        <v>12.116098548768141</v>
      </c>
      <c r="AB9" s="19">
        <v>4.25</v>
      </c>
      <c r="AC9" s="4">
        <f>IF(AND((AB9&gt;0),(AB$4&gt;0)),(AB9/AB$4*100),"")</f>
        <v>11.815401723658605</v>
      </c>
      <c r="AD9" s="19">
        <v>5.39</v>
      </c>
      <c r="AE9" s="4">
        <f t="shared" si="25"/>
        <v>14.232902033271719</v>
      </c>
      <c r="AF9" s="19">
        <v>4.7</v>
      </c>
      <c r="AG9" s="4">
        <f t="shared" si="26"/>
        <v>13.583815028901732</v>
      </c>
      <c r="AH9" s="19">
        <v>4.75</v>
      </c>
      <c r="AI9" s="4">
        <f t="shared" si="27"/>
        <v>14.074074074074074</v>
      </c>
      <c r="AJ9" s="19">
        <v>4.3</v>
      </c>
      <c r="AK9" s="4">
        <f t="shared" si="28"/>
        <v>11.684782608695652</v>
      </c>
      <c r="AL9" s="19"/>
      <c r="AM9" s="4" t="str">
        <f t="shared" si="29"/>
        <v/>
      </c>
      <c r="AN9" s="19">
        <v>4.8</v>
      </c>
      <c r="AO9" s="4">
        <f t="shared" si="30"/>
        <v>11.851851851851851</v>
      </c>
      <c r="AP9" s="19">
        <v>3.4</v>
      </c>
      <c r="AQ9" s="4">
        <f t="shared" si="31"/>
        <v>11.147540983606557</v>
      </c>
      <c r="AR9" s="19"/>
      <c r="AS9" s="4" t="str">
        <f t="shared" si="32"/>
        <v/>
      </c>
      <c r="AT9" s="19"/>
      <c r="AU9" s="4" t="str">
        <f t="shared" si="33"/>
        <v/>
      </c>
      <c r="AV9" s="19"/>
      <c r="AW9" s="4" t="str">
        <f t="shared" si="34"/>
        <v/>
      </c>
      <c r="AX9" s="19"/>
      <c r="AY9" s="4" t="str">
        <f t="shared" si="35"/>
        <v/>
      </c>
      <c r="AZ9" s="19"/>
      <c r="BA9" s="4" t="str">
        <f t="shared" si="36"/>
        <v/>
      </c>
      <c r="BB9" s="19"/>
      <c r="BC9" s="4" t="str">
        <f t="shared" si="37"/>
        <v/>
      </c>
      <c r="BD9" s="19"/>
      <c r="BE9" s="4" t="str">
        <f t="shared" si="38"/>
        <v/>
      </c>
      <c r="BF9" s="19"/>
      <c r="BG9" s="4" t="str">
        <f t="shared" si="39"/>
        <v/>
      </c>
      <c r="BH9" s="19"/>
      <c r="BI9" s="4" t="str">
        <f t="shared" si="40"/>
        <v/>
      </c>
      <c r="BK9" s="57" t="s">
        <v>24</v>
      </c>
      <c r="BL9" s="30">
        <f t="shared" si="16"/>
        <v>19</v>
      </c>
      <c r="BM9" s="31">
        <f t="shared" si="17"/>
        <v>3.4</v>
      </c>
      <c r="BN9" s="32" t="str">
        <f t="shared" si="18"/>
        <v>–</v>
      </c>
      <c r="BO9" s="33">
        <f t="shared" si="19"/>
        <v>6.48</v>
      </c>
      <c r="BP9" s="34">
        <f t="shared" si="20"/>
        <v>11.147540983606557</v>
      </c>
      <c r="BQ9" s="35" t="str">
        <f t="shared" si="41"/>
        <v>–</v>
      </c>
      <c r="BR9" s="36">
        <f t="shared" si="21"/>
        <v>16.683831101956745</v>
      </c>
      <c r="BS9" s="37">
        <f t="shared" si="22"/>
        <v>4.8594736842105268</v>
      </c>
      <c r="BT9" s="38">
        <f t="shared" si="22"/>
        <v>13.606568193362133</v>
      </c>
      <c r="BU9" s="32">
        <f t="shared" si="23"/>
        <v>0.81096289601525118</v>
      </c>
      <c r="BV9" s="39">
        <f t="shared" si="23"/>
        <v>1.7262386506818108</v>
      </c>
      <c r="BW9" s="32" t="str">
        <f t="shared" si="24"/>
        <v>?</v>
      </c>
      <c r="BX9" s="35" t="str">
        <f t="shared" si="24"/>
        <v>?</v>
      </c>
    </row>
    <row r="10" spans="1:76" ht="16.5" customHeight="1">
      <c r="A10" s="10" t="s">
        <v>23</v>
      </c>
      <c r="B10" s="19"/>
      <c r="C10" s="4" t="str">
        <f>IF(AND((B10&gt;0),(B$4&gt;0)),(B10/B$4*100),"")</f>
        <v/>
      </c>
      <c r="D10" s="19">
        <v>36.1</v>
      </c>
      <c r="E10" s="4">
        <f>IF(AND((D10&gt;0),(D$4&gt;0)),(D10/D$4*100),"")</f>
        <v>111.52301513747298</v>
      </c>
      <c r="F10" s="19">
        <v>36.700000000000003</v>
      </c>
      <c r="G10" s="4">
        <f>IF(AND((F10&gt;0),(F$4&gt;0)),(F10/F$4*100),"")</f>
        <v>98.655913978494624</v>
      </c>
      <c r="H10" s="19">
        <v>37.1</v>
      </c>
      <c r="I10" s="4">
        <f>IF(AND((H10&gt;0),(H$4&gt;0)),(H10/H$4*100),"")</f>
        <v>97.631578947368425</v>
      </c>
      <c r="J10" s="19">
        <v>40.21</v>
      </c>
      <c r="K10" s="4">
        <f>IF(AND((J10&gt;0),(J$4&gt;0)),(J10/J$4*100),"")</f>
        <v>104.95954058992429</v>
      </c>
      <c r="L10" s="19">
        <v>31.37</v>
      </c>
      <c r="M10" s="4">
        <f>IF(AND((L10&gt;0),(L$4&gt;0)),(L10/L$4*100),"")</f>
        <v>96.345208845208845</v>
      </c>
      <c r="N10" s="19">
        <v>31.78</v>
      </c>
      <c r="O10" s="4">
        <f>IF(AND((N10&gt;0),(N$4&gt;0)),(N10/N$4*100),"")</f>
        <v>95.780590717299589</v>
      </c>
      <c r="P10" s="19">
        <v>38.090000000000003</v>
      </c>
      <c r="Q10" s="4">
        <f>IF(AND((P10&gt;0),(P$4&gt;0)),(P10/P$4*100),"")</f>
        <v>109.48548433457891</v>
      </c>
      <c r="R10" s="19">
        <v>34.33</v>
      </c>
      <c r="S10" s="4">
        <f>IF(AND((R10&gt;0),(R$4&gt;0)),(R10/R$4*100),"")</f>
        <v>87.264870360955754</v>
      </c>
      <c r="T10" s="19">
        <v>44.38</v>
      </c>
      <c r="U10" s="4">
        <f>IF(AND((T10&gt;0),(T$4&gt;0)),(T10/T$4*100),"")</f>
        <v>117.6252319109462</v>
      </c>
      <c r="V10" s="19">
        <v>44.13</v>
      </c>
      <c r="W10" s="4">
        <f>IF(AND((V10&gt;0),(V$4&gt;0)),(V10/V$4*100),"")</f>
        <v>113.61997940267766</v>
      </c>
      <c r="X10" s="19">
        <v>31.17</v>
      </c>
      <c r="Y10" s="4">
        <f>IF(AND((X10&gt;0),(X$4&gt;0)),(X10/X$4*100),"")</f>
        <v>88.677098150782371</v>
      </c>
      <c r="Z10" s="19">
        <v>24.85</v>
      </c>
      <c r="AA10" s="4">
        <f>IF(AND((Z10&gt;0),(Z$4&gt;0)),(Z10/Z$4*100),"")</f>
        <v>83.867701653729327</v>
      </c>
      <c r="AB10" s="19">
        <v>33.29</v>
      </c>
      <c r="AC10" s="4">
        <f>IF(AND((AB10&gt;0),(AB$4&gt;0)),(AB10/AB$4*100),"")</f>
        <v>92.549346677787042</v>
      </c>
      <c r="AD10" s="19">
        <v>40.130000000000003</v>
      </c>
      <c r="AE10" s="4">
        <f t="shared" si="25"/>
        <v>105.96778452601005</v>
      </c>
      <c r="AF10" s="19">
        <v>35.5</v>
      </c>
      <c r="AG10" s="4">
        <f t="shared" si="26"/>
        <v>102.60115606936415</v>
      </c>
      <c r="AH10" s="19">
        <v>33.5</v>
      </c>
      <c r="AI10" s="4">
        <f t="shared" si="27"/>
        <v>99.259259259259252</v>
      </c>
      <c r="AJ10" s="19">
        <v>37.799999999999997</v>
      </c>
      <c r="AK10" s="4">
        <f t="shared" si="28"/>
        <v>102.71739130434783</v>
      </c>
      <c r="AL10" s="19">
        <v>32.090000000000003</v>
      </c>
      <c r="AM10" s="4">
        <f t="shared" si="29"/>
        <v>97.389984825493173</v>
      </c>
      <c r="AN10" s="19">
        <v>40.99</v>
      </c>
      <c r="AO10" s="4">
        <f t="shared" si="30"/>
        <v>101.20987654320987</v>
      </c>
      <c r="AP10" s="19">
        <v>31.44</v>
      </c>
      <c r="AQ10" s="4">
        <f t="shared" si="31"/>
        <v>103.08196721311475</v>
      </c>
      <c r="AR10" s="19"/>
      <c r="AS10" s="4" t="str">
        <f t="shared" si="32"/>
        <v/>
      </c>
      <c r="AT10" s="19"/>
      <c r="AU10" s="4" t="str">
        <f t="shared" si="33"/>
        <v/>
      </c>
      <c r="AV10" s="19"/>
      <c r="AW10" s="4" t="str">
        <f t="shared" si="34"/>
        <v/>
      </c>
      <c r="AX10" s="19"/>
      <c r="AY10" s="4" t="str">
        <f t="shared" si="35"/>
        <v/>
      </c>
      <c r="AZ10" s="19"/>
      <c r="BA10" s="4" t="str">
        <f t="shared" si="36"/>
        <v/>
      </c>
      <c r="BB10" s="19"/>
      <c r="BC10" s="4" t="str">
        <f t="shared" si="37"/>
        <v/>
      </c>
      <c r="BD10" s="19"/>
      <c r="BE10" s="4" t="str">
        <f t="shared" si="38"/>
        <v/>
      </c>
      <c r="BF10" s="19"/>
      <c r="BG10" s="4" t="str">
        <f t="shared" si="39"/>
        <v/>
      </c>
      <c r="BH10" s="19"/>
      <c r="BI10" s="4" t="str">
        <f t="shared" si="40"/>
        <v/>
      </c>
      <c r="BK10" s="57" t="s">
        <v>23</v>
      </c>
      <c r="BL10" s="30">
        <f t="shared" si="16"/>
        <v>20</v>
      </c>
      <c r="BM10" s="31">
        <f t="shared" si="17"/>
        <v>24.85</v>
      </c>
      <c r="BN10" s="32" t="str">
        <f t="shared" si="18"/>
        <v>–</v>
      </c>
      <c r="BO10" s="33">
        <f t="shared" si="19"/>
        <v>44.38</v>
      </c>
      <c r="BP10" s="34">
        <f t="shared" si="20"/>
        <v>83.867701653729327</v>
      </c>
      <c r="BQ10" s="35" t="str">
        <f t="shared" si="41"/>
        <v>–</v>
      </c>
      <c r="BR10" s="36">
        <f t="shared" si="21"/>
        <v>117.6252319109462</v>
      </c>
      <c r="BS10" s="37">
        <f t="shared" si="22"/>
        <v>35.747500000000009</v>
      </c>
      <c r="BT10" s="38">
        <f t="shared" si="22"/>
        <v>100.51064902240125</v>
      </c>
      <c r="BU10" s="32">
        <f t="shared" si="23"/>
        <v>4.8322206674516588</v>
      </c>
      <c r="BV10" s="39">
        <f t="shared" si="23"/>
        <v>8.7392292222097989</v>
      </c>
      <c r="BW10" s="32" t="str">
        <f t="shared" si="24"/>
        <v>?</v>
      </c>
      <c r="BX10" s="35" t="str">
        <f t="shared" si="24"/>
        <v>?</v>
      </c>
    </row>
    <row r="11" spans="1:76" ht="16.5" customHeight="1">
      <c r="A11" s="10" t="s">
        <v>38</v>
      </c>
      <c r="B11" s="68" t="str">
        <f>IF(AND((B10&gt;0),(B3&gt;0)),(B10/B3),"")</f>
        <v/>
      </c>
      <c r="C11" s="4" t="s">
        <v>3</v>
      </c>
      <c r="D11" s="68">
        <f>IF(AND((D10&gt;0),(D3&gt;0)),(D10/D3),"")</f>
        <v>0.23594771241830068</v>
      </c>
      <c r="E11" s="4" t="s">
        <v>3</v>
      </c>
      <c r="F11" s="68">
        <f>IF(AND((F10&gt;0),(F3&gt;0)),(F10/F3),"")</f>
        <v>0.2158823529411765</v>
      </c>
      <c r="G11" s="4" t="s">
        <v>3</v>
      </c>
      <c r="H11" s="68">
        <f>IF(AND((H10&gt;0),(H3&gt;0)),(H10/H3),"")</f>
        <v>0.20842696629213484</v>
      </c>
      <c r="I11" s="4" t="s">
        <v>3</v>
      </c>
      <c r="J11" s="68">
        <f>IF(AND((J10&gt;0),(J3&gt;0)),(J10/J3),"")</f>
        <v>0.19887234779168109</v>
      </c>
      <c r="K11" s="4" t="s">
        <v>3</v>
      </c>
      <c r="L11" s="68">
        <f>IF(AND((L10&gt;0),(L3&gt;0)),(L10/L3),"")</f>
        <v>0.17645404432444595</v>
      </c>
      <c r="M11" s="4" t="s">
        <v>3</v>
      </c>
      <c r="N11" s="68">
        <f>IF(AND((N10&gt;0),(N3&gt;0)),(N10/N3),"")</f>
        <v>0.18363573327169769</v>
      </c>
      <c r="O11" s="4" t="s">
        <v>3</v>
      </c>
      <c r="P11" s="68">
        <f>IF(AND((P10&gt;0),(P3&gt;0)),(P10/P3),"")</f>
        <v>0.22009707615855775</v>
      </c>
      <c r="Q11" s="4" t="s">
        <v>3</v>
      </c>
      <c r="R11" s="68">
        <f>IF(AND((R10&gt;0),(R3&gt;0)),(R10/R3),"")</f>
        <v>0.16468387220569891</v>
      </c>
      <c r="S11" s="4" t="s">
        <v>3</v>
      </c>
      <c r="T11" s="68">
        <f>IF(AND((T10&gt;0),(T3&gt;0)),(T10/T3),"")</f>
        <v>0.24987331794380946</v>
      </c>
      <c r="U11" s="4" t="s">
        <v>3</v>
      </c>
      <c r="V11" s="68">
        <f>IF(AND((V10&gt;0),(V3&gt;0)),(V10/V3),"")</f>
        <v>0.24003263530051674</v>
      </c>
      <c r="W11" s="4" t="s">
        <v>3</v>
      </c>
      <c r="X11" s="68">
        <f>IF(AND((X10&gt;0),(X3&gt;0)),(X10/X3),"")</f>
        <v>0.18628974420272534</v>
      </c>
      <c r="Y11" s="4" t="s">
        <v>3</v>
      </c>
      <c r="Z11" s="68">
        <f>IF(AND((Z10&gt;0),(Z3&gt;0)),(Z10/Z3),"")</f>
        <v>0.17130842410037228</v>
      </c>
      <c r="AA11" s="4" t="s">
        <v>3</v>
      </c>
      <c r="AB11" s="68">
        <f>IF(AND((AB10&gt;0),(AB3&gt;0)),(AB10/AB3),"")</f>
        <v>0.19529508389064881</v>
      </c>
      <c r="AC11" s="4" t="s">
        <v>3</v>
      </c>
      <c r="AD11" s="68">
        <f t="shared" ref="AD11" si="42">IF(AND((AD10&gt;0),(AD3&gt;0)),(AD10/AD3),"")</f>
        <v>0.2061119671289163</v>
      </c>
      <c r="AE11" s="4" t="s">
        <v>3</v>
      </c>
      <c r="AF11" s="68">
        <f t="shared" ref="AF11" si="43">IF(AND((AF10&gt;0),(AF3&gt;0)),(AF10/AF3),"")</f>
        <v>0.2201686926321012</v>
      </c>
      <c r="AG11" s="4" t="s">
        <v>3</v>
      </c>
      <c r="AH11" s="68">
        <f t="shared" ref="AH11" si="44">IF(AND((AH10&gt;0),(AH3&gt;0)),(AH10/AH3),"")</f>
        <v>0.20885286783042392</v>
      </c>
      <c r="AI11" s="4" t="s">
        <v>3</v>
      </c>
      <c r="AJ11" s="68">
        <f t="shared" ref="AJ11" si="45">IF(AND((AJ10&gt;0),(AJ3&gt;0)),(AJ10/AJ3),"")</f>
        <v>0.20268096514745307</v>
      </c>
      <c r="AK11" s="4" t="s">
        <v>3</v>
      </c>
      <c r="AL11" s="68">
        <f t="shared" ref="AL11" si="46">IF(AND((AL10&gt;0),(AL3&gt;0)),(AL10/AL3),"")</f>
        <v>0.21843305425090195</v>
      </c>
      <c r="AM11" s="4" t="s">
        <v>3</v>
      </c>
      <c r="AN11" s="68">
        <f t="shared" ref="AN11" si="47">IF(AND((AN10&gt;0),(AN3&gt;0)),(AN10/AN3),"")</f>
        <v>0.2009313725490196</v>
      </c>
      <c r="AO11" s="4" t="s">
        <v>3</v>
      </c>
      <c r="AP11" s="68">
        <f t="shared" ref="AP11" si="48">IF(AND((AP10&gt;0),(AP3&gt;0)),(AP10/AP3),"")</f>
        <v>0.20821192052980134</v>
      </c>
      <c r="AQ11" s="4" t="s">
        <v>3</v>
      </c>
      <c r="AR11" s="68" t="str">
        <f t="shared" ref="AR11" si="49">IF(AND((AR10&gt;0),(AR3&gt;0)),(AR10/AR3),"")</f>
        <v/>
      </c>
      <c r="AS11" s="4" t="s">
        <v>3</v>
      </c>
      <c r="AT11" s="68" t="str">
        <f t="shared" ref="AT11" si="50">IF(AND((AT10&gt;0),(AT3&gt;0)),(AT10/AT3),"")</f>
        <v/>
      </c>
      <c r="AU11" s="4" t="s">
        <v>3</v>
      </c>
      <c r="AV11" s="68" t="str">
        <f t="shared" ref="AV11" si="51">IF(AND((AV10&gt;0),(AV3&gt;0)),(AV10/AV3),"")</f>
        <v/>
      </c>
      <c r="AW11" s="4" t="s">
        <v>3</v>
      </c>
      <c r="AX11" s="68" t="str">
        <f t="shared" ref="AX11" si="52">IF(AND((AX10&gt;0),(AX3&gt;0)),(AX10/AX3),"")</f>
        <v/>
      </c>
      <c r="AY11" s="4" t="s">
        <v>3</v>
      </c>
      <c r="AZ11" s="68" t="str">
        <f t="shared" ref="AZ11" si="53">IF(AND((AZ10&gt;0),(AZ3&gt;0)),(AZ10/AZ3),"")</f>
        <v/>
      </c>
      <c r="BA11" s="4" t="s">
        <v>3</v>
      </c>
      <c r="BB11" s="68" t="str">
        <f t="shared" ref="BB11" si="54">IF(AND((BB10&gt;0),(BB3&gt;0)),(BB10/BB3),"")</f>
        <v/>
      </c>
      <c r="BC11" s="4" t="s">
        <v>3</v>
      </c>
      <c r="BD11" s="68" t="str">
        <f t="shared" ref="BD11" si="55">IF(AND((BD10&gt;0),(BD3&gt;0)),(BD10/BD3),"")</f>
        <v/>
      </c>
      <c r="BE11" s="4" t="s">
        <v>3</v>
      </c>
      <c r="BF11" s="68" t="str">
        <f t="shared" ref="BF11" si="56">IF(AND((BF10&gt;0),(BF3&gt;0)),(BF10/BF3),"")</f>
        <v/>
      </c>
      <c r="BG11" s="4" t="s">
        <v>3</v>
      </c>
      <c r="BH11" s="68" t="str">
        <f t="shared" ref="BH11" si="57">IF(AND((BH10&gt;0),(BH3&gt;0)),(BH10/BH3),"")</f>
        <v/>
      </c>
      <c r="BI11" s="4" t="s">
        <v>3</v>
      </c>
      <c r="BK11" s="57" t="s">
        <v>38</v>
      </c>
      <c r="BL11" s="30">
        <f t="shared" si="16"/>
        <v>20</v>
      </c>
      <c r="BM11" s="40">
        <f t="shared" si="17"/>
        <v>0.16468387220569891</v>
      </c>
      <c r="BN11" s="22" t="str">
        <f t="shared" si="18"/>
        <v>–</v>
      </c>
      <c r="BO11" s="41">
        <f t="shared" si="19"/>
        <v>0.24987331794380946</v>
      </c>
      <c r="BP11" s="24" t="str">
        <f t="shared" si="20"/>
        <v/>
      </c>
      <c r="BQ11" s="6" t="s">
        <v>3</v>
      </c>
      <c r="BR11" s="26" t="str">
        <f t="shared" si="21"/>
        <v/>
      </c>
      <c r="BS11" s="42">
        <f t="shared" si="22"/>
        <v>0.20560950754551918</v>
      </c>
      <c r="BT11" s="28" t="s">
        <v>3</v>
      </c>
      <c r="BU11" s="43">
        <f t="shared" si="23"/>
        <v>2.2386333908533781E-2</v>
      </c>
      <c r="BV11" s="29" t="s">
        <v>3</v>
      </c>
      <c r="BW11" s="43" t="str">
        <f t="shared" si="24"/>
        <v>?</v>
      </c>
      <c r="BX11" s="25" t="s">
        <v>3</v>
      </c>
    </row>
    <row r="12" spans="1:76" ht="16.5" customHeight="1">
      <c r="A12" s="10" t="s">
        <v>39</v>
      </c>
      <c r="B12" s="68" t="str">
        <f>IF(AND((B6&gt;0),(B8&gt;0)),(B6/B8),"")</f>
        <v/>
      </c>
      <c r="C12" s="4" t="s">
        <v>3</v>
      </c>
      <c r="D12" s="68">
        <f>IF(AND((D6&gt;0),(D8&gt;0)),(D6/D8),"")</f>
        <v>0.7944444444444444</v>
      </c>
      <c r="E12" s="4" t="s">
        <v>3</v>
      </c>
      <c r="F12" s="68">
        <f>IF(AND((F6&gt;0),(F8&gt;0)),(F6/F8),"")</f>
        <v>0.80689655172413788</v>
      </c>
      <c r="G12" s="4" t="s">
        <v>3</v>
      </c>
      <c r="H12" s="68">
        <f>IF(AND((H6&gt;0),(H8&gt;0)),(H6/H8),"")</f>
        <v>0.7831325301204819</v>
      </c>
      <c r="I12" s="4" t="s">
        <v>3</v>
      </c>
      <c r="J12" s="68">
        <f>IF(AND((J6&gt;0),(J8&gt;0)),(J6/J8),"")</f>
        <v>0.79010416666666672</v>
      </c>
      <c r="K12" s="4" t="s">
        <v>3</v>
      </c>
      <c r="L12" s="68">
        <f>IF(AND((L6&gt;0),(L8&gt;0)),(L6/L8),"")</f>
        <v>0.9250411861614497</v>
      </c>
      <c r="M12" s="4" t="s">
        <v>3</v>
      </c>
      <c r="N12" s="68">
        <f>IF(AND((N6&gt;0),(N8&gt;0)),(N6/N8),"")</f>
        <v>0.90821917808219177</v>
      </c>
      <c r="O12" s="4" t="s">
        <v>3</v>
      </c>
      <c r="P12" s="68">
        <f>IF(AND((P6&gt;0),(P8&gt;0)),(P6/P8),"")</f>
        <v>0.94315068493150689</v>
      </c>
      <c r="Q12" s="4" t="s">
        <v>3</v>
      </c>
      <c r="R12" s="68">
        <f>IF(AND((R6&gt;0),(R8&gt;0)),(R6/R8),"")</f>
        <v>0.89148073022312369</v>
      </c>
      <c r="S12" s="4" t="s">
        <v>3</v>
      </c>
      <c r="T12" s="68">
        <f>IF(AND((T6&gt;0),(T8&gt;0)),(T6/T8),"")</f>
        <v>0.89115281501340493</v>
      </c>
      <c r="U12" s="4" t="s">
        <v>3</v>
      </c>
      <c r="V12" s="68">
        <f>IF(AND((V6&gt;0),(V8&gt;0)),(V6/V8),"")</f>
        <v>0.85620253164556959</v>
      </c>
      <c r="W12" s="4" t="s">
        <v>3</v>
      </c>
      <c r="X12" s="68">
        <f>IF(AND((X6&gt;0),(X8&gt;0)),(X6/X8),"")</f>
        <v>0.79457079970652966</v>
      </c>
      <c r="Y12" s="4" t="s">
        <v>3</v>
      </c>
      <c r="Z12" s="68">
        <f>IF(AND((Z6&gt;0),(Z8&gt;0)),(Z6/Z8),"")</f>
        <v>0.8600746268656716</v>
      </c>
      <c r="AA12" s="4" t="s">
        <v>3</v>
      </c>
      <c r="AB12" s="68">
        <f>IF(AND((AB6&gt;0),(AB8&gt;0)),(AB6/AB8),"")</f>
        <v>0.89133858267716548</v>
      </c>
      <c r="AC12" s="4" t="s">
        <v>3</v>
      </c>
      <c r="AD12" s="68">
        <f t="shared" ref="AD12" si="58">IF(AND((AD6&gt;0),(AD8&gt;0)),(AD6/AD8),"")</f>
        <v>0.9116365899191039</v>
      </c>
      <c r="AE12" s="4" t="s">
        <v>3</v>
      </c>
      <c r="AF12" s="68">
        <f t="shared" ref="AF12" si="59">IF(AND((AF6&gt;0),(AF8&gt;0)),(AF6/AF8),"")</f>
        <v>0.80013596193065939</v>
      </c>
      <c r="AG12" s="4" t="s">
        <v>3</v>
      </c>
      <c r="AH12" s="68">
        <f t="shared" ref="AH12" si="60">IF(AND((AH6&gt;0),(AH8&gt;0)),(AH6/AH8),"")</f>
        <v>0.92957746478873238</v>
      </c>
      <c r="AI12" s="4" t="s">
        <v>3</v>
      </c>
      <c r="AJ12" s="68">
        <f t="shared" ref="AJ12" si="61">IF(AND((AJ6&gt;0),(AJ8&gt;0)),(AJ6/AJ8),"")</f>
        <v>0.83611111111111103</v>
      </c>
      <c r="AK12" s="4" t="s">
        <v>3</v>
      </c>
      <c r="AL12" s="68">
        <f t="shared" ref="AL12" si="62">IF(AND((AL6&gt;0),(AL8&gt;0)),(AL6/AL8),"")</f>
        <v>0.85808823529411771</v>
      </c>
      <c r="AM12" s="4" t="s">
        <v>3</v>
      </c>
      <c r="AN12" s="68">
        <f t="shared" ref="AN12" si="63">IF(AND((AN6&gt;0),(AN8&gt;0)),(AN6/AN8),"")</f>
        <v>0.87283236994219648</v>
      </c>
      <c r="AO12" s="4" t="s">
        <v>3</v>
      </c>
      <c r="AP12" s="68">
        <f t="shared" ref="AP12" si="64">IF(AND((AP6&gt;0),(AP8&gt;0)),(AP6/AP8),"")</f>
        <v>0.87499999999999989</v>
      </c>
      <c r="AQ12" s="4" t="s">
        <v>3</v>
      </c>
      <c r="AR12" s="68" t="str">
        <f t="shared" ref="AR12" si="65">IF(AND((AR6&gt;0),(AR8&gt;0)),(AR6/AR8),"")</f>
        <v/>
      </c>
      <c r="AS12" s="4" t="s">
        <v>3</v>
      </c>
      <c r="AT12" s="68" t="str">
        <f t="shared" ref="AT12" si="66">IF(AND((AT6&gt;0),(AT8&gt;0)),(AT6/AT8),"")</f>
        <v/>
      </c>
      <c r="AU12" s="4" t="s">
        <v>3</v>
      </c>
      <c r="AV12" s="68" t="str">
        <f t="shared" ref="AV12" si="67">IF(AND((AV6&gt;0),(AV8&gt;0)),(AV6/AV8),"")</f>
        <v/>
      </c>
      <c r="AW12" s="4" t="s">
        <v>3</v>
      </c>
      <c r="AX12" s="68" t="str">
        <f t="shared" ref="AX12" si="68">IF(AND((AX6&gt;0),(AX8&gt;0)),(AX6/AX8),"")</f>
        <v/>
      </c>
      <c r="AY12" s="4" t="s">
        <v>3</v>
      </c>
      <c r="AZ12" s="68" t="str">
        <f t="shared" ref="AZ12" si="69">IF(AND((AZ6&gt;0),(AZ8&gt;0)),(AZ6/AZ8),"")</f>
        <v/>
      </c>
      <c r="BA12" s="4" t="s">
        <v>3</v>
      </c>
      <c r="BB12" s="68" t="str">
        <f t="shared" ref="BB12" si="70">IF(AND((BB6&gt;0),(BB8&gt;0)),(BB6/BB8),"")</f>
        <v/>
      </c>
      <c r="BC12" s="4" t="s">
        <v>3</v>
      </c>
      <c r="BD12" s="68" t="str">
        <f t="shared" ref="BD12" si="71">IF(AND((BD6&gt;0),(BD8&gt;0)),(BD6/BD8),"")</f>
        <v/>
      </c>
      <c r="BE12" s="4" t="s">
        <v>3</v>
      </c>
      <c r="BF12" s="68" t="str">
        <f t="shared" ref="BF12" si="72">IF(AND((BF6&gt;0),(BF8&gt;0)),(BF6/BF8),"")</f>
        <v/>
      </c>
      <c r="BG12" s="4" t="s">
        <v>3</v>
      </c>
      <c r="BH12" s="68" t="str">
        <f t="shared" ref="BH12" si="73">IF(AND((BH6&gt;0),(BH8&gt;0)),(BH6/BH8),"")</f>
        <v/>
      </c>
      <c r="BI12" s="4" t="s">
        <v>3</v>
      </c>
      <c r="BK12" s="57" t="s">
        <v>39</v>
      </c>
      <c r="BL12" s="30">
        <f t="shared" si="16"/>
        <v>20</v>
      </c>
      <c r="BM12" s="40">
        <f t="shared" si="17"/>
        <v>0.7831325301204819</v>
      </c>
      <c r="BN12" s="22" t="str">
        <f t="shared" si="18"/>
        <v>–</v>
      </c>
      <c r="BO12" s="41">
        <f t="shared" si="19"/>
        <v>0.94315068493150689</v>
      </c>
      <c r="BP12" s="24" t="str">
        <f t="shared" si="20"/>
        <v/>
      </c>
      <c r="BQ12" s="6" t="s">
        <v>3</v>
      </c>
      <c r="BR12" s="26" t="str">
        <f t="shared" si="21"/>
        <v/>
      </c>
      <c r="BS12" s="42">
        <f t="shared" si="22"/>
        <v>0.86095952806241305</v>
      </c>
      <c r="BT12" s="28" t="s">
        <v>3</v>
      </c>
      <c r="BU12" s="43">
        <f t="shared" si="23"/>
        <v>5.1634711572112517E-2</v>
      </c>
      <c r="BV12" s="29" t="s">
        <v>3</v>
      </c>
      <c r="BW12" s="43" t="str">
        <f t="shared" si="24"/>
        <v>?</v>
      </c>
      <c r="BX12" s="25" t="s">
        <v>3</v>
      </c>
    </row>
    <row r="13" spans="1:76" ht="16.5" customHeight="1">
      <c r="A13" s="15" t="s">
        <v>25</v>
      </c>
      <c r="B13" s="17"/>
      <c r="C13" s="3"/>
      <c r="D13" s="17"/>
      <c r="E13" s="3"/>
      <c r="F13" s="17"/>
      <c r="G13" s="3"/>
      <c r="H13" s="17"/>
      <c r="I13" s="3"/>
      <c r="J13" s="17"/>
      <c r="K13" s="3"/>
      <c r="L13" s="17"/>
      <c r="M13" s="3"/>
      <c r="N13" s="17"/>
      <c r="O13" s="3"/>
      <c r="P13" s="17"/>
      <c r="Q13" s="3"/>
      <c r="R13" s="17"/>
      <c r="S13" s="3"/>
      <c r="T13" s="17"/>
      <c r="U13" s="3"/>
      <c r="V13" s="17"/>
      <c r="W13" s="3"/>
      <c r="X13" s="17"/>
      <c r="Y13" s="3"/>
      <c r="Z13" s="17"/>
      <c r="AA13" s="3"/>
      <c r="AB13" s="17"/>
      <c r="AC13" s="3"/>
      <c r="AD13" s="17"/>
      <c r="AE13" s="3"/>
      <c r="AF13" s="17"/>
      <c r="AG13" s="3"/>
      <c r="AH13" s="17"/>
      <c r="AI13" s="3"/>
      <c r="AJ13" s="17"/>
      <c r="AK13" s="3"/>
      <c r="AL13" s="17"/>
      <c r="AM13" s="3"/>
      <c r="AN13" s="17"/>
      <c r="AO13" s="3"/>
      <c r="AP13" s="17"/>
      <c r="AQ13" s="3"/>
      <c r="AR13" s="17"/>
      <c r="AS13" s="3"/>
      <c r="AT13" s="17"/>
      <c r="AU13" s="3"/>
      <c r="AV13" s="17"/>
      <c r="AW13" s="3"/>
      <c r="AX13" s="17"/>
      <c r="AY13" s="3"/>
      <c r="AZ13" s="17"/>
      <c r="BA13" s="3"/>
      <c r="BB13" s="17"/>
      <c r="BC13" s="3"/>
      <c r="BD13" s="17"/>
      <c r="BE13" s="3"/>
      <c r="BF13" s="17"/>
      <c r="BG13" s="3"/>
      <c r="BH13" s="17"/>
      <c r="BI13" s="3"/>
      <c r="BK13" s="56" t="s">
        <v>25</v>
      </c>
      <c r="BL13" s="30">
        <f t="shared" si="16"/>
        <v>0</v>
      </c>
      <c r="BM13" s="21"/>
      <c r="BN13" s="22"/>
      <c r="BO13" s="23"/>
      <c r="BP13" s="24"/>
      <c r="BQ13" s="25"/>
      <c r="BR13" s="26"/>
      <c r="BS13" s="27"/>
      <c r="BT13" s="28"/>
      <c r="BU13" s="22"/>
      <c r="BV13" s="29"/>
      <c r="BW13" s="22"/>
      <c r="BX13" s="25"/>
    </row>
    <row r="14" spans="1:76" ht="16.5" customHeight="1">
      <c r="A14" s="10" t="s">
        <v>68</v>
      </c>
      <c r="B14" s="19"/>
      <c r="C14" s="4" t="str">
        <f t="shared" ref="C14:C21" si="74">IF(AND((B14&gt;0),(B$4&gt;0)),(B14/B$4*100),"")</f>
        <v/>
      </c>
      <c r="D14" s="19"/>
      <c r="E14" s="4" t="str">
        <f t="shared" ref="E14:E21" si="75">IF(AND((D14&gt;0),(D$4&gt;0)),(D14/D$4*100),"")</f>
        <v/>
      </c>
      <c r="F14" s="19"/>
      <c r="G14" s="4" t="str">
        <f t="shared" ref="G14:G21" si="76">IF(AND((F14&gt;0),(F$4&gt;0)),(F14/F$4*100),"")</f>
        <v/>
      </c>
      <c r="H14" s="19">
        <v>9.9</v>
      </c>
      <c r="I14" s="4">
        <f t="shared" ref="I14:I21" si="77">IF(AND((H14&gt;0),(H$4&gt;0)),(H14/H$4*100),"")</f>
        <v>26.05263157894737</v>
      </c>
      <c r="J14" s="19">
        <v>23.6</v>
      </c>
      <c r="K14" s="4">
        <f t="shared" ref="K14:K21" si="78">IF(AND((J14&gt;0),(J$4&gt;0)),(J14/J$4*100),"")</f>
        <v>61.602714695901852</v>
      </c>
      <c r="L14" s="19"/>
      <c r="M14" s="4" t="str">
        <f t="shared" ref="M14:M21" si="79">IF(AND((L14&gt;0),(L$4&gt;0)),(L14/L$4*100),"")</f>
        <v/>
      </c>
      <c r="N14" s="19"/>
      <c r="O14" s="4" t="str">
        <f t="shared" ref="O14:O21" si="80">IF(AND((N14&gt;0),(N$4&gt;0)),(N14/N$4*100),"")</f>
        <v/>
      </c>
      <c r="P14" s="19"/>
      <c r="Q14" s="4" t="str">
        <f t="shared" ref="Q14:Q21" si="81">IF(AND((P14&gt;0),(P$4&gt;0)),(P14/P$4*100),"")</f>
        <v/>
      </c>
      <c r="R14" s="19">
        <v>24.35</v>
      </c>
      <c r="S14" s="4">
        <f t="shared" ref="S14:S21" si="82">IF(AND((R14&gt;0),(R$4&gt;0)),(R14/R$4*100),"")</f>
        <v>61.896288764616173</v>
      </c>
      <c r="T14" s="19"/>
      <c r="U14" s="4" t="str">
        <f t="shared" ref="U14:U21" si="83">IF(AND((T14&gt;0),(T$4&gt;0)),(T14/T$4*100),"")</f>
        <v/>
      </c>
      <c r="V14" s="19">
        <v>24</v>
      </c>
      <c r="W14" s="4">
        <f t="shared" ref="W14:W21" si="84">IF(AND((V14&gt;0),(V$4&gt;0)),(V14/V$4*100),"")</f>
        <v>61.791967044284235</v>
      </c>
      <c r="X14" s="19">
        <v>17.59</v>
      </c>
      <c r="Y14" s="4">
        <f t="shared" ref="Y14:Y21" si="85">IF(AND((X14&gt;0),(X$4&gt;0)),(X14/X$4*100),"")</f>
        <v>50.042674253200573</v>
      </c>
      <c r="Z14" s="19"/>
      <c r="AA14" s="4" t="str">
        <f t="shared" ref="AA14:AA21" si="86">IF(AND((Z14&gt;0),(Z$4&gt;0)),(Z14/Z$4*100),"")</f>
        <v/>
      </c>
      <c r="AB14" s="19"/>
      <c r="AC14" s="4" t="str">
        <f t="shared" ref="AC14:AC21" si="87">IF(AND((AB14&gt;0),(AB$4&gt;0)),(AB14/AB$4*100),"")</f>
        <v/>
      </c>
      <c r="AD14" s="19"/>
      <c r="AE14" s="4" t="str">
        <f t="shared" ref="AE14:AE21" si="88">IF(AND((AD14&gt;0),(AD$4&gt;0)),(AD14/AD$4*100),"")</f>
        <v/>
      </c>
      <c r="AF14" s="19">
        <v>24.12</v>
      </c>
      <c r="AG14" s="4">
        <f t="shared" ref="AG14:AG21" si="89">IF(AND((AF14&gt;0),(AF$4&gt;0)),(AF14/AF$4*100),"")</f>
        <v>69.710982658959537</v>
      </c>
      <c r="AH14" s="19"/>
      <c r="AI14" s="4" t="str">
        <f t="shared" ref="AI14:AI21" si="90">IF(AND((AH14&gt;0),(AH$4&gt;0)),(AH14/AH$4*100),"")</f>
        <v/>
      </c>
      <c r="AJ14" s="19"/>
      <c r="AK14" s="4" t="str">
        <f t="shared" ref="AK14:AK21" si="91">IF(AND((AJ14&gt;0),(AJ$4&gt;0)),(AJ14/AJ$4*100),"")</f>
        <v/>
      </c>
      <c r="AL14" s="19"/>
      <c r="AM14" s="4" t="str">
        <f t="shared" ref="AM14:AM21" si="92">IF(AND((AL14&gt;0),(AL$4&gt;0)),(AL14/AL$4*100),"")</f>
        <v/>
      </c>
      <c r="AN14" s="19"/>
      <c r="AO14" s="4" t="str">
        <f t="shared" ref="AO14:AO21" si="93">IF(AND((AN14&gt;0),(AN$4&gt;0)),(AN14/AN$4*100),"")</f>
        <v/>
      </c>
      <c r="AP14" s="19"/>
      <c r="AQ14" s="4" t="str">
        <f t="shared" ref="AQ14:AQ21" si="94">IF(AND((AP14&gt;0),(AP$4&gt;0)),(AP14/AP$4*100),"")</f>
        <v/>
      </c>
      <c r="AR14" s="19"/>
      <c r="AS14" s="4" t="str">
        <f t="shared" ref="AS14:AS21" si="95">IF(AND((AR14&gt;0),(AR$4&gt;0)),(AR14/AR$4*100),"")</f>
        <v/>
      </c>
      <c r="AT14" s="19"/>
      <c r="AU14" s="4" t="str">
        <f t="shared" ref="AU14:AU21" si="96">IF(AND((AT14&gt;0),(AT$4&gt;0)),(AT14/AT$4*100),"")</f>
        <v/>
      </c>
      <c r="AV14" s="19"/>
      <c r="AW14" s="4" t="str">
        <f t="shared" ref="AW14:AW21" si="97">IF(AND((AV14&gt;0),(AV$4&gt;0)),(AV14/AV$4*100),"")</f>
        <v/>
      </c>
      <c r="AX14" s="19"/>
      <c r="AY14" s="4" t="str">
        <f t="shared" ref="AY14:AY21" si="98">IF(AND((AX14&gt;0),(AX$4&gt;0)),(AX14/AX$4*100),"")</f>
        <v/>
      </c>
      <c r="AZ14" s="19"/>
      <c r="BA14" s="4" t="str">
        <f t="shared" ref="BA14:BA21" si="99">IF(AND((AZ14&gt;0),(AZ$4&gt;0)),(AZ14/AZ$4*100),"")</f>
        <v/>
      </c>
      <c r="BB14" s="19"/>
      <c r="BC14" s="4" t="str">
        <f t="shared" ref="BC14:BC21" si="100">IF(AND((BB14&gt;0),(BB$4&gt;0)),(BB14/BB$4*100),"")</f>
        <v/>
      </c>
      <c r="BD14" s="19"/>
      <c r="BE14" s="4" t="str">
        <f t="shared" ref="BE14:BE21" si="101">IF(AND((BD14&gt;0),(BD$4&gt;0)),(BD14/BD$4*100),"")</f>
        <v/>
      </c>
      <c r="BF14" s="19"/>
      <c r="BG14" s="4" t="str">
        <f t="shared" ref="BG14:BG21" si="102">IF(AND((BF14&gt;0),(BF$4&gt;0)),(BF14/BF$4*100),"")</f>
        <v/>
      </c>
      <c r="BH14" s="19"/>
      <c r="BI14" s="4" t="str">
        <f t="shared" ref="BI14:BI21" si="103">IF(AND((BH14&gt;0),(BH$4&gt;0)),(BH14/BH$4*100),"")</f>
        <v/>
      </c>
      <c r="BK14" s="57" t="s">
        <v>32</v>
      </c>
      <c r="BL14" s="30">
        <f t="shared" si="16"/>
        <v>6</v>
      </c>
      <c r="BM14" s="31">
        <f t="shared" si="17"/>
        <v>9.9</v>
      </c>
      <c r="BN14" s="32" t="str">
        <f t="shared" si="18"/>
        <v>–</v>
      </c>
      <c r="BO14" s="33">
        <f t="shared" si="19"/>
        <v>24.35</v>
      </c>
      <c r="BP14" s="34">
        <f t="shared" si="20"/>
        <v>26.05263157894737</v>
      </c>
      <c r="BQ14" s="35" t="str">
        <f t="shared" si="41"/>
        <v>–</v>
      </c>
      <c r="BR14" s="36">
        <f t="shared" si="21"/>
        <v>69.710982658959537</v>
      </c>
      <c r="BS14" s="37">
        <f t="shared" si="22"/>
        <v>20.593333333333334</v>
      </c>
      <c r="BT14" s="38">
        <f t="shared" si="22"/>
        <v>55.182876499318297</v>
      </c>
      <c r="BU14" s="32">
        <f t="shared" si="23"/>
        <v>5.8405947185767513</v>
      </c>
      <c r="BV14" s="39">
        <f t="shared" si="23"/>
        <v>15.59501857250139</v>
      </c>
      <c r="BW14" s="32" t="str">
        <f t="shared" si="24"/>
        <v>?</v>
      </c>
      <c r="BX14" s="35" t="str">
        <f t="shared" si="24"/>
        <v>?</v>
      </c>
    </row>
    <row r="15" spans="1:76" ht="16.5" customHeight="1">
      <c r="A15" s="10" t="s">
        <v>69</v>
      </c>
      <c r="B15" s="19"/>
      <c r="C15" s="4" t="str">
        <f t="shared" si="74"/>
        <v/>
      </c>
      <c r="D15" s="19">
        <v>34.1</v>
      </c>
      <c r="E15" s="4">
        <f t="shared" si="75"/>
        <v>105.34445474204513</v>
      </c>
      <c r="F15" s="19">
        <v>42.2</v>
      </c>
      <c r="G15" s="4">
        <f t="shared" si="76"/>
        <v>113.44086021505375</v>
      </c>
      <c r="H15" s="19">
        <v>37.299999999999997</v>
      </c>
      <c r="I15" s="4">
        <f t="shared" si="77"/>
        <v>98.157894736842096</v>
      </c>
      <c r="J15" s="19">
        <v>58.36</v>
      </c>
      <c r="K15" s="4">
        <f t="shared" si="78"/>
        <v>152.33620464630644</v>
      </c>
      <c r="L15" s="19">
        <v>33.840000000000003</v>
      </c>
      <c r="M15" s="4">
        <f t="shared" si="79"/>
        <v>103.93120393120394</v>
      </c>
      <c r="N15" s="19">
        <v>44.64</v>
      </c>
      <c r="O15" s="4">
        <f t="shared" si="80"/>
        <v>134.53887884267633</v>
      </c>
      <c r="P15" s="19">
        <v>31.67</v>
      </c>
      <c r="Q15" s="4">
        <f t="shared" si="81"/>
        <v>91.031905720034501</v>
      </c>
      <c r="R15" s="19">
        <v>56.02</v>
      </c>
      <c r="S15" s="4">
        <f t="shared" si="82"/>
        <v>142.39959328927301</v>
      </c>
      <c r="T15" s="19">
        <v>52.02</v>
      </c>
      <c r="U15" s="4">
        <f t="shared" si="83"/>
        <v>137.87437052743178</v>
      </c>
      <c r="V15" s="19">
        <v>59.36</v>
      </c>
      <c r="W15" s="4">
        <f t="shared" si="84"/>
        <v>152.832131822863</v>
      </c>
      <c r="X15" s="19">
        <v>36.46</v>
      </c>
      <c r="Y15" s="4">
        <f t="shared" si="85"/>
        <v>103.72688477951637</v>
      </c>
      <c r="Z15" s="19"/>
      <c r="AA15" s="4" t="str">
        <f t="shared" si="86"/>
        <v/>
      </c>
      <c r="AB15" s="19">
        <v>34.61</v>
      </c>
      <c r="AC15" s="4">
        <f t="shared" si="87"/>
        <v>96.219071448429247</v>
      </c>
      <c r="AD15" s="19">
        <v>36.44</v>
      </c>
      <c r="AE15" s="4">
        <f t="shared" si="88"/>
        <v>96.223923950356479</v>
      </c>
      <c r="AF15" s="19">
        <v>48.7</v>
      </c>
      <c r="AG15" s="4">
        <f t="shared" si="89"/>
        <v>140.75144508670522</v>
      </c>
      <c r="AH15" s="19">
        <v>36.479999999999997</v>
      </c>
      <c r="AI15" s="4">
        <f t="shared" si="90"/>
        <v>108.08888888888887</v>
      </c>
      <c r="AJ15" s="19">
        <v>47.2</v>
      </c>
      <c r="AK15" s="4">
        <f t="shared" si="91"/>
        <v>128.2608695652174</v>
      </c>
      <c r="AL15" s="19">
        <v>30.48</v>
      </c>
      <c r="AM15" s="4">
        <f t="shared" si="92"/>
        <v>92.503793626707122</v>
      </c>
      <c r="AN15" s="19">
        <v>40.94</v>
      </c>
      <c r="AO15" s="4">
        <f t="shared" si="93"/>
        <v>101.0864197530864</v>
      </c>
      <c r="AP15" s="19">
        <v>30.1</v>
      </c>
      <c r="AQ15" s="4">
        <f t="shared" si="94"/>
        <v>98.688524590163937</v>
      </c>
      <c r="AR15" s="19"/>
      <c r="AS15" s="4" t="str">
        <f t="shared" si="95"/>
        <v/>
      </c>
      <c r="AT15" s="19"/>
      <c r="AU15" s="4" t="str">
        <f t="shared" si="96"/>
        <v/>
      </c>
      <c r="AV15" s="19"/>
      <c r="AW15" s="4" t="str">
        <f t="shared" si="97"/>
        <v/>
      </c>
      <c r="AX15" s="19"/>
      <c r="AY15" s="4" t="str">
        <f t="shared" si="98"/>
        <v/>
      </c>
      <c r="AZ15" s="19"/>
      <c r="BA15" s="4" t="str">
        <f t="shared" si="99"/>
        <v/>
      </c>
      <c r="BB15" s="19"/>
      <c r="BC15" s="4" t="str">
        <f t="shared" si="100"/>
        <v/>
      </c>
      <c r="BD15" s="19"/>
      <c r="BE15" s="4" t="str">
        <f t="shared" si="101"/>
        <v/>
      </c>
      <c r="BF15" s="19"/>
      <c r="BG15" s="4" t="str">
        <f t="shared" si="102"/>
        <v/>
      </c>
      <c r="BH15" s="19"/>
      <c r="BI15" s="4" t="str">
        <f t="shared" si="103"/>
        <v/>
      </c>
      <c r="BK15" s="57" t="s">
        <v>33</v>
      </c>
      <c r="BL15" s="30">
        <f t="shared" si="16"/>
        <v>19</v>
      </c>
      <c r="BM15" s="31">
        <f t="shared" si="17"/>
        <v>30.1</v>
      </c>
      <c r="BN15" s="32" t="str">
        <f t="shared" si="18"/>
        <v>–</v>
      </c>
      <c r="BO15" s="33">
        <f t="shared" si="19"/>
        <v>59.36</v>
      </c>
      <c r="BP15" s="34">
        <f t="shared" si="20"/>
        <v>91.031905720034501</v>
      </c>
      <c r="BQ15" s="35" t="str">
        <f t="shared" si="41"/>
        <v>–</v>
      </c>
      <c r="BR15" s="36">
        <f t="shared" si="21"/>
        <v>152.832131822863</v>
      </c>
      <c r="BS15" s="37">
        <f t="shared" si="22"/>
        <v>41.627368421052644</v>
      </c>
      <c r="BT15" s="38">
        <f t="shared" si="22"/>
        <v>115.65459579804219</v>
      </c>
      <c r="BU15" s="32">
        <f t="shared" si="23"/>
        <v>9.4932946172579058</v>
      </c>
      <c r="BV15" s="39">
        <f t="shared" si="23"/>
        <v>21.387948033458514</v>
      </c>
      <c r="BW15" s="32" t="str">
        <f t="shared" si="24"/>
        <v>?</v>
      </c>
      <c r="BX15" s="35" t="str">
        <f t="shared" si="24"/>
        <v>?</v>
      </c>
    </row>
    <row r="16" spans="1:76" ht="16.5" customHeight="1">
      <c r="A16" s="10" t="s">
        <v>72</v>
      </c>
      <c r="B16" s="19"/>
      <c r="C16" s="4" t="str">
        <f t="shared" si="74"/>
        <v/>
      </c>
      <c r="D16" s="19">
        <v>15.4</v>
      </c>
      <c r="E16" s="4">
        <f t="shared" si="75"/>
        <v>47.574915044794572</v>
      </c>
      <c r="F16" s="19">
        <v>20</v>
      </c>
      <c r="G16" s="4">
        <f t="shared" si="76"/>
        <v>53.763440860215049</v>
      </c>
      <c r="H16" s="19">
        <v>16</v>
      </c>
      <c r="I16" s="4">
        <f t="shared" si="77"/>
        <v>42.105263157894733</v>
      </c>
      <c r="J16" s="19">
        <v>16.73</v>
      </c>
      <c r="K16" s="4">
        <f t="shared" si="78"/>
        <v>43.670060036543987</v>
      </c>
      <c r="L16" s="19">
        <v>15.14</v>
      </c>
      <c r="M16" s="4">
        <f t="shared" si="79"/>
        <v>46.498771498771497</v>
      </c>
      <c r="N16" s="19">
        <v>17.190000000000001</v>
      </c>
      <c r="O16" s="4">
        <f t="shared" si="80"/>
        <v>51.808318264014474</v>
      </c>
      <c r="P16" s="19">
        <v>13.06</v>
      </c>
      <c r="Q16" s="4">
        <f t="shared" si="81"/>
        <v>37.539522851394082</v>
      </c>
      <c r="R16" s="19">
        <v>17.809999999999999</v>
      </c>
      <c r="S16" s="4">
        <f t="shared" si="82"/>
        <v>45.271987798678182</v>
      </c>
      <c r="T16" s="19">
        <v>15.96</v>
      </c>
      <c r="U16" s="4">
        <f t="shared" si="83"/>
        <v>42.300556586270879</v>
      </c>
      <c r="V16" s="19">
        <v>18.04</v>
      </c>
      <c r="W16" s="4">
        <f t="shared" si="84"/>
        <v>46.446961894953645</v>
      </c>
      <c r="X16" s="19">
        <v>14.87</v>
      </c>
      <c r="Y16" s="4">
        <f t="shared" si="85"/>
        <v>42.304409672830722</v>
      </c>
      <c r="Z16" s="19">
        <v>11.22</v>
      </c>
      <c r="AA16" s="4">
        <f t="shared" si="86"/>
        <v>37.867026662166722</v>
      </c>
      <c r="AB16" s="19">
        <v>17.350000000000001</v>
      </c>
      <c r="AC16" s="4">
        <f t="shared" si="87"/>
        <v>48.234639977759244</v>
      </c>
      <c r="AD16" s="19">
        <v>14.76</v>
      </c>
      <c r="AE16" s="4">
        <f t="shared" si="88"/>
        <v>38.975442302614212</v>
      </c>
      <c r="AF16" s="19">
        <v>18.690000000000001</v>
      </c>
      <c r="AG16" s="4">
        <f t="shared" si="89"/>
        <v>54.017341040462426</v>
      </c>
      <c r="AH16" s="19">
        <v>16.3</v>
      </c>
      <c r="AI16" s="4">
        <f t="shared" si="90"/>
        <v>48.296296296296298</v>
      </c>
      <c r="AJ16" s="19">
        <v>17</v>
      </c>
      <c r="AK16" s="4">
        <f t="shared" si="91"/>
        <v>46.195652173913047</v>
      </c>
      <c r="AL16" s="19">
        <v>13.7</v>
      </c>
      <c r="AM16" s="4">
        <f t="shared" si="92"/>
        <v>41.578148710166914</v>
      </c>
      <c r="AN16" s="19">
        <v>16</v>
      </c>
      <c r="AO16" s="4">
        <f t="shared" si="93"/>
        <v>39.506172839506171</v>
      </c>
      <c r="AP16" s="19">
        <v>13.8</v>
      </c>
      <c r="AQ16" s="4">
        <f t="shared" si="94"/>
        <v>45.245901639344268</v>
      </c>
      <c r="AR16" s="19"/>
      <c r="AS16" s="4" t="str">
        <f t="shared" si="95"/>
        <v/>
      </c>
      <c r="AT16" s="19"/>
      <c r="AU16" s="4" t="str">
        <f t="shared" si="96"/>
        <v/>
      </c>
      <c r="AV16" s="19"/>
      <c r="AW16" s="4" t="str">
        <f t="shared" si="97"/>
        <v/>
      </c>
      <c r="AX16" s="19"/>
      <c r="AY16" s="4" t="str">
        <f t="shared" si="98"/>
        <v/>
      </c>
      <c r="AZ16" s="19"/>
      <c r="BA16" s="4" t="str">
        <f t="shared" si="99"/>
        <v/>
      </c>
      <c r="BB16" s="19"/>
      <c r="BC16" s="4" t="str">
        <f t="shared" si="100"/>
        <v/>
      </c>
      <c r="BD16" s="19"/>
      <c r="BE16" s="4" t="str">
        <f t="shared" si="101"/>
        <v/>
      </c>
      <c r="BF16" s="19"/>
      <c r="BG16" s="4" t="str">
        <f t="shared" si="102"/>
        <v/>
      </c>
      <c r="BH16" s="19"/>
      <c r="BI16" s="4" t="str">
        <f t="shared" si="103"/>
        <v/>
      </c>
      <c r="BK16" s="57" t="s">
        <v>34</v>
      </c>
      <c r="BL16" s="30">
        <f t="shared" si="16"/>
        <v>20</v>
      </c>
      <c r="BM16" s="31">
        <f t="shared" si="17"/>
        <v>11.22</v>
      </c>
      <c r="BN16" s="32" t="str">
        <f t="shared" si="18"/>
        <v>–</v>
      </c>
      <c r="BO16" s="33">
        <f t="shared" si="19"/>
        <v>20</v>
      </c>
      <c r="BP16" s="34">
        <f t="shared" si="20"/>
        <v>37.539522851394082</v>
      </c>
      <c r="BQ16" s="35" t="str">
        <f t="shared" si="41"/>
        <v>–</v>
      </c>
      <c r="BR16" s="36">
        <f t="shared" si="21"/>
        <v>54.017341040462426</v>
      </c>
      <c r="BS16" s="37">
        <f t="shared" si="22"/>
        <v>15.950999999999999</v>
      </c>
      <c r="BT16" s="38">
        <f t="shared" si="22"/>
        <v>44.960041465429548</v>
      </c>
      <c r="BU16" s="32">
        <f t="shared" si="23"/>
        <v>2.0650599583496132</v>
      </c>
      <c r="BV16" s="39">
        <f t="shared" si="23"/>
        <v>4.854299589354806</v>
      </c>
      <c r="BW16" s="32" t="str">
        <f t="shared" si="24"/>
        <v>?</v>
      </c>
      <c r="BX16" s="35" t="str">
        <f t="shared" si="24"/>
        <v>?</v>
      </c>
    </row>
    <row r="17" spans="1:76" ht="16.5" customHeight="1">
      <c r="A17" s="10" t="s">
        <v>70</v>
      </c>
      <c r="B17" s="19"/>
      <c r="C17" s="4" t="str">
        <f t="shared" si="74"/>
        <v/>
      </c>
      <c r="D17" s="19">
        <v>20.7</v>
      </c>
      <c r="E17" s="4">
        <f t="shared" si="75"/>
        <v>63.948100092678409</v>
      </c>
      <c r="F17" s="19">
        <v>34.700000000000003</v>
      </c>
      <c r="G17" s="4">
        <f t="shared" si="76"/>
        <v>93.27956989247312</v>
      </c>
      <c r="H17" s="19">
        <v>26.7</v>
      </c>
      <c r="I17" s="4">
        <f t="shared" si="77"/>
        <v>70.263157894736835</v>
      </c>
      <c r="J17" s="19">
        <v>37.43</v>
      </c>
      <c r="K17" s="4">
        <f t="shared" si="78"/>
        <v>97.702949621508736</v>
      </c>
      <c r="L17" s="19">
        <v>24.83</v>
      </c>
      <c r="M17" s="4">
        <f t="shared" si="79"/>
        <v>76.25921375921375</v>
      </c>
      <c r="N17" s="19">
        <v>21.67</v>
      </c>
      <c r="O17" s="4">
        <f t="shared" si="80"/>
        <v>65.31042796865583</v>
      </c>
      <c r="P17" s="19">
        <v>18.68</v>
      </c>
      <c r="Q17" s="4">
        <f t="shared" si="81"/>
        <v>53.693590112101177</v>
      </c>
      <c r="R17" s="19">
        <v>36.24</v>
      </c>
      <c r="S17" s="4">
        <f t="shared" si="82"/>
        <v>92.119979664463642</v>
      </c>
      <c r="T17" s="19">
        <v>35.4</v>
      </c>
      <c r="U17" s="4">
        <f t="shared" si="83"/>
        <v>93.824542804134651</v>
      </c>
      <c r="V17" s="19">
        <v>60.42</v>
      </c>
      <c r="W17" s="4">
        <f t="shared" si="84"/>
        <v>155.56127703398556</v>
      </c>
      <c r="X17" s="19">
        <v>23.3</v>
      </c>
      <c r="Y17" s="4">
        <f t="shared" si="85"/>
        <v>66.287339971550509</v>
      </c>
      <c r="Z17" s="19"/>
      <c r="AA17" s="4" t="str">
        <f t="shared" si="86"/>
        <v/>
      </c>
      <c r="AB17" s="19">
        <v>23.21</v>
      </c>
      <c r="AC17" s="4">
        <f t="shared" si="87"/>
        <v>64.525993883792054</v>
      </c>
      <c r="AD17" s="19">
        <v>31.91</v>
      </c>
      <c r="AE17" s="4">
        <f t="shared" si="88"/>
        <v>84.261948772115133</v>
      </c>
      <c r="AF17" s="19">
        <v>36.6</v>
      </c>
      <c r="AG17" s="4">
        <f t="shared" si="89"/>
        <v>105.78034682080926</v>
      </c>
      <c r="AH17" s="19">
        <v>24.3</v>
      </c>
      <c r="AI17" s="4">
        <f t="shared" si="90"/>
        <v>72</v>
      </c>
      <c r="AJ17" s="19">
        <v>27.4</v>
      </c>
      <c r="AK17" s="4">
        <f t="shared" si="91"/>
        <v>74.456521739130437</v>
      </c>
      <c r="AL17" s="19">
        <v>21</v>
      </c>
      <c r="AM17" s="4">
        <f t="shared" si="92"/>
        <v>63.732928679817903</v>
      </c>
      <c r="AN17" s="19">
        <v>32.28</v>
      </c>
      <c r="AO17" s="4">
        <f t="shared" si="93"/>
        <v>79.703703703703709</v>
      </c>
      <c r="AP17" s="19">
        <v>21.3</v>
      </c>
      <c r="AQ17" s="4">
        <f t="shared" si="94"/>
        <v>69.836065573770483</v>
      </c>
      <c r="AR17" s="19"/>
      <c r="AS17" s="4" t="str">
        <f t="shared" si="95"/>
        <v/>
      </c>
      <c r="AT17" s="19"/>
      <c r="AU17" s="4" t="str">
        <f t="shared" si="96"/>
        <v/>
      </c>
      <c r="AV17" s="19"/>
      <c r="AW17" s="4" t="str">
        <f t="shared" si="97"/>
        <v/>
      </c>
      <c r="AX17" s="19"/>
      <c r="AY17" s="4" t="str">
        <f t="shared" si="98"/>
        <v/>
      </c>
      <c r="AZ17" s="19"/>
      <c r="BA17" s="4" t="str">
        <f t="shared" si="99"/>
        <v/>
      </c>
      <c r="BB17" s="19"/>
      <c r="BC17" s="4" t="str">
        <f t="shared" si="100"/>
        <v/>
      </c>
      <c r="BD17" s="19"/>
      <c r="BE17" s="4" t="str">
        <f t="shared" si="101"/>
        <v/>
      </c>
      <c r="BF17" s="19"/>
      <c r="BG17" s="4" t="str">
        <f t="shared" si="102"/>
        <v/>
      </c>
      <c r="BH17" s="19"/>
      <c r="BI17" s="4" t="str">
        <f t="shared" si="103"/>
        <v/>
      </c>
      <c r="BK17" s="57" t="s">
        <v>35</v>
      </c>
      <c r="BL17" s="30">
        <f t="shared" si="16"/>
        <v>19</v>
      </c>
      <c r="BM17" s="31">
        <f t="shared" si="17"/>
        <v>18.68</v>
      </c>
      <c r="BN17" s="32" t="str">
        <f t="shared" si="18"/>
        <v>–</v>
      </c>
      <c r="BO17" s="33">
        <f t="shared" si="19"/>
        <v>60.42</v>
      </c>
      <c r="BP17" s="34">
        <f t="shared" si="20"/>
        <v>53.693590112101177</v>
      </c>
      <c r="BQ17" s="35" t="str">
        <f t="shared" si="41"/>
        <v>–</v>
      </c>
      <c r="BR17" s="36">
        <f t="shared" si="21"/>
        <v>155.56127703398556</v>
      </c>
      <c r="BS17" s="37">
        <f t="shared" si="22"/>
        <v>29.372105263157898</v>
      </c>
      <c r="BT17" s="38">
        <f t="shared" si="22"/>
        <v>81.186718841507428</v>
      </c>
      <c r="BU17" s="32">
        <f t="shared" si="23"/>
        <v>9.7873470352442205</v>
      </c>
      <c r="BV17" s="39">
        <f t="shared" si="23"/>
        <v>22.800815602139675</v>
      </c>
      <c r="BW17" s="32" t="str">
        <f t="shared" si="24"/>
        <v>?</v>
      </c>
      <c r="BX17" s="35" t="str">
        <f t="shared" si="24"/>
        <v>?</v>
      </c>
    </row>
    <row r="18" spans="1:76" ht="16.5" customHeight="1">
      <c r="A18" s="10" t="s">
        <v>73</v>
      </c>
      <c r="B18" s="19"/>
      <c r="C18" s="4" t="str">
        <f t="shared" si="74"/>
        <v/>
      </c>
      <c r="D18" s="19">
        <v>12.7</v>
      </c>
      <c r="E18" s="4">
        <f t="shared" si="75"/>
        <v>39.233858510966947</v>
      </c>
      <c r="F18" s="19">
        <v>14.6</v>
      </c>
      <c r="G18" s="4">
        <f t="shared" si="76"/>
        <v>39.247311827956985</v>
      </c>
      <c r="H18" s="19">
        <v>14.1</v>
      </c>
      <c r="I18" s="4">
        <f t="shared" si="77"/>
        <v>37.105263157894733</v>
      </c>
      <c r="J18" s="19"/>
      <c r="K18" s="4" t="str">
        <f t="shared" si="78"/>
        <v/>
      </c>
      <c r="L18" s="19">
        <v>11.47</v>
      </c>
      <c r="M18" s="4">
        <f t="shared" si="79"/>
        <v>35.227272727272727</v>
      </c>
      <c r="N18" s="19">
        <v>13.62</v>
      </c>
      <c r="O18" s="4">
        <f t="shared" si="80"/>
        <v>41.048824593128394</v>
      </c>
      <c r="P18" s="19">
        <v>9.6</v>
      </c>
      <c r="Q18" s="4">
        <f t="shared" si="81"/>
        <v>27.594136246047711</v>
      </c>
      <c r="R18" s="19">
        <v>13.64</v>
      </c>
      <c r="S18" s="4">
        <f t="shared" si="82"/>
        <v>34.672089476359936</v>
      </c>
      <c r="T18" s="19">
        <v>13.79</v>
      </c>
      <c r="U18" s="4">
        <f t="shared" si="83"/>
        <v>36.549165120593692</v>
      </c>
      <c r="V18" s="19">
        <v>15.69</v>
      </c>
      <c r="W18" s="4">
        <f t="shared" si="84"/>
        <v>40.39649845520082</v>
      </c>
      <c r="X18" s="19">
        <v>14.12</v>
      </c>
      <c r="Y18" s="4">
        <f t="shared" si="85"/>
        <v>40.170697012802279</v>
      </c>
      <c r="Z18" s="19">
        <v>9.06</v>
      </c>
      <c r="AA18" s="4">
        <f t="shared" si="86"/>
        <v>30.577117786027681</v>
      </c>
      <c r="AB18" s="19">
        <v>12.27</v>
      </c>
      <c r="AC18" s="4">
        <f t="shared" si="87"/>
        <v>34.111759799833195</v>
      </c>
      <c r="AD18" s="19">
        <v>12.53</v>
      </c>
      <c r="AE18" s="4">
        <f t="shared" si="88"/>
        <v>33.086876155268023</v>
      </c>
      <c r="AF18" s="19">
        <v>18.07</v>
      </c>
      <c r="AG18" s="4">
        <f t="shared" si="89"/>
        <v>52.225433526011557</v>
      </c>
      <c r="AH18" s="19">
        <v>11.3</v>
      </c>
      <c r="AI18" s="4">
        <f t="shared" si="90"/>
        <v>33.481481481481481</v>
      </c>
      <c r="AJ18" s="19">
        <v>13.3</v>
      </c>
      <c r="AK18" s="4">
        <f t="shared" si="91"/>
        <v>36.141304347826093</v>
      </c>
      <c r="AL18" s="19">
        <v>11.5</v>
      </c>
      <c r="AM18" s="4">
        <f t="shared" si="92"/>
        <v>34.901365705614559</v>
      </c>
      <c r="AN18" s="19">
        <v>12.43</v>
      </c>
      <c r="AO18" s="4">
        <f t="shared" si="93"/>
        <v>30.691358024691358</v>
      </c>
      <c r="AP18" s="19">
        <v>12.4</v>
      </c>
      <c r="AQ18" s="4">
        <f t="shared" si="94"/>
        <v>40.655737704918032</v>
      </c>
      <c r="AR18" s="19"/>
      <c r="AS18" s="4" t="str">
        <f t="shared" si="95"/>
        <v/>
      </c>
      <c r="AT18" s="19"/>
      <c r="AU18" s="4" t="str">
        <f t="shared" si="96"/>
        <v/>
      </c>
      <c r="AV18" s="19"/>
      <c r="AW18" s="4" t="str">
        <f t="shared" si="97"/>
        <v/>
      </c>
      <c r="AX18" s="19"/>
      <c r="AY18" s="4" t="str">
        <f t="shared" si="98"/>
        <v/>
      </c>
      <c r="AZ18" s="19"/>
      <c r="BA18" s="4" t="str">
        <f t="shared" si="99"/>
        <v/>
      </c>
      <c r="BB18" s="19"/>
      <c r="BC18" s="4" t="str">
        <f t="shared" si="100"/>
        <v/>
      </c>
      <c r="BD18" s="19"/>
      <c r="BE18" s="4" t="str">
        <f t="shared" si="101"/>
        <v/>
      </c>
      <c r="BF18" s="19"/>
      <c r="BG18" s="4" t="str">
        <f t="shared" si="102"/>
        <v/>
      </c>
      <c r="BH18" s="19"/>
      <c r="BI18" s="4" t="str">
        <f t="shared" si="103"/>
        <v/>
      </c>
      <c r="BK18" s="57" t="s">
        <v>36</v>
      </c>
      <c r="BL18" s="30">
        <f t="shared" si="16"/>
        <v>19</v>
      </c>
      <c r="BM18" s="31">
        <f t="shared" si="17"/>
        <v>9.06</v>
      </c>
      <c r="BN18" s="32" t="str">
        <f t="shared" si="18"/>
        <v>–</v>
      </c>
      <c r="BO18" s="33">
        <f t="shared" si="19"/>
        <v>18.07</v>
      </c>
      <c r="BP18" s="34">
        <f t="shared" si="20"/>
        <v>27.594136246047711</v>
      </c>
      <c r="BQ18" s="35" t="str">
        <f t="shared" si="41"/>
        <v>–</v>
      </c>
      <c r="BR18" s="36">
        <f t="shared" si="21"/>
        <v>52.225433526011557</v>
      </c>
      <c r="BS18" s="37">
        <f t="shared" si="22"/>
        <v>12.957368421052633</v>
      </c>
      <c r="BT18" s="38">
        <f t="shared" si="22"/>
        <v>36.690397455784009</v>
      </c>
      <c r="BU18" s="32">
        <f t="shared" si="23"/>
        <v>2.0484705462728257</v>
      </c>
      <c r="BV18" s="39">
        <f t="shared" si="23"/>
        <v>5.3273656199822321</v>
      </c>
      <c r="BW18" s="32" t="str">
        <f t="shared" si="24"/>
        <v>?</v>
      </c>
      <c r="BX18" s="35" t="str">
        <f t="shared" si="24"/>
        <v>?</v>
      </c>
    </row>
    <row r="19" spans="1:76" ht="16.5" customHeight="1">
      <c r="A19" s="10" t="s">
        <v>71</v>
      </c>
      <c r="B19" s="19"/>
      <c r="C19" s="4" t="str">
        <f t="shared" si="74"/>
        <v/>
      </c>
      <c r="D19" s="19">
        <v>42.7</v>
      </c>
      <c r="E19" s="4">
        <f t="shared" si="75"/>
        <v>131.91226444238495</v>
      </c>
      <c r="F19" s="19">
        <v>56.7</v>
      </c>
      <c r="G19" s="4">
        <f t="shared" si="76"/>
        <v>152.41935483870967</v>
      </c>
      <c r="H19" s="19">
        <v>45.8</v>
      </c>
      <c r="I19" s="4">
        <f t="shared" si="77"/>
        <v>120.52631578947368</v>
      </c>
      <c r="J19" s="19">
        <v>55</v>
      </c>
      <c r="K19" s="4">
        <f t="shared" si="78"/>
        <v>143.56564865570348</v>
      </c>
      <c r="L19" s="19">
        <v>39.479999999999997</v>
      </c>
      <c r="M19" s="4">
        <f t="shared" si="79"/>
        <v>121.25307125307123</v>
      </c>
      <c r="N19" s="19">
        <v>48.09</v>
      </c>
      <c r="O19" s="4">
        <f t="shared" si="80"/>
        <v>144.93670886075952</v>
      </c>
      <c r="P19" s="19">
        <v>36.93</v>
      </c>
      <c r="Q19" s="4">
        <f t="shared" si="81"/>
        <v>106.15119287151479</v>
      </c>
      <c r="R19" s="19">
        <v>57.62</v>
      </c>
      <c r="S19" s="4">
        <f t="shared" si="82"/>
        <v>146.46670055922723</v>
      </c>
      <c r="T19" s="19">
        <v>56.12</v>
      </c>
      <c r="U19" s="4">
        <f t="shared" si="83"/>
        <v>148.74105486350385</v>
      </c>
      <c r="V19" s="19">
        <v>59.34</v>
      </c>
      <c r="W19" s="4">
        <f t="shared" si="84"/>
        <v>152.78063851699278</v>
      </c>
      <c r="X19" s="19">
        <v>41.73</v>
      </c>
      <c r="Y19" s="4">
        <f t="shared" si="85"/>
        <v>118.71977240398293</v>
      </c>
      <c r="Z19" s="19"/>
      <c r="AA19" s="4" t="str">
        <f t="shared" si="86"/>
        <v/>
      </c>
      <c r="AB19" s="19">
        <v>49.24</v>
      </c>
      <c r="AC19" s="4">
        <f t="shared" si="87"/>
        <v>136.891854323047</v>
      </c>
      <c r="AD19" s="19">
        <v>47.86</v>
      </c>
      <c r="AE19" s="4">
        <f t="shared" si="88"/>
        <v>126.37972009506207</v>
      </c>
      <c r="AF19" s="19">
        <v>56.23</v>
      </c>
      <c r="AG19" s="4">
        <f t="shared" si="89"/>
        <v>162.51445086705201</v>
      </c>
      <c r="AH19" s="19">
        <v>43.7</v>
      </c>
      <c r="AI19" s="4">
        <f t="shared" si="90"/>
        <v>129.4814814814815</v>
      </c>
      <c r="AJ19" s="19">
        <v>53.54</v>
      </c>
      <c r="AK19" s="4">
        <f t="shared" si="91"/>
        <v>145.48913043478262</v>
      </c>
      <c r="AL19" s="19">
        <v>35</v>
      </c>
      <c r="AM19" s="4">
        <f t="shared" si="92"/>
        <v>106.22154779969651</v>
      </c>
      <c r="AN19" s="19">
        <v>44.37</v>
      </c>
      <c r="AO19" s="4">
        <f t="shared" si="93"/>
        <v>109.55555555555554</v>
      </c>
      <c r="AP19" s="19">
        <v>36.18</v>
      </c>
      <c r="AQ19" s="4">
        <f t="shared" si="94"/>
        <v>118.62295081967214</v>
      </c>
      <c r="AR19" s="19"/>
      <c r="AS19" s="4" t="str">
        <f t="shared" si="95"/>
        <v/>
      </c>
      <c r="AT19" s="19"/>
      <c r="AU19" s="4" t="str">
        <f t="shared" si="96"/>
        <v/>
      </c>
      <c r="AV19" s="19"/>
      <c r="AW19" s="4" t="str">
        <f t="shared" si="97"/>
        <v/>
      </c>
      <c r="AX19" s="19"/>
      <c r="AY19" s="4" t="str">
        <f t="shared" si="98"/>
        <v/>
      </c>
      <c r="AZ19" s="19"/>
      <c r="BA19" s="4" t="str">
        <f t="shared" si="99"/>
        <v/>
      </c>
      <c r="BB19" s="19"/>
      <c r="BC19" s="4" t="str">
        <f t="shared" si="100"/>
        <v/>
      </c>
      <c r="BD19" s="19"/>
      <c r="BE19" s="4" t="str">
        <f t="shared" si="101"/>
        <v/>
      </c>
      <c r="BF19" s="19"/>
      <c r="BG19" s="4" t="str">
        <f t="shared" si="102"/>
        <v/>
      </c>
      <c r="BH19" s="19"/>
      <c r="BI19" s="4" t="str">
        <f t="shared" si="103"/>
        <v/>
      </c>
      <c r="BK19" s="57" t="s">
        <v>37</v>
      </c>
      <c r="BL19" s="30">
        <f t="shared" si="16"/>
        <v>19</v>
      </c>
      <c r="BM19" s="31">
        <f t="shared" si="17"/>
        <v>35</v>
      </c>
      <c r="BN19" s="32" t="str">
        <f t="shared" si="18"/>
        <v>–</v>
      </c>
      <c r="BO19" s="33">
        <f t="shared" si="19"/>
        <v>59.34</v>
      </c>
      <c r="BP19" s="34">
        <f t="shared" si="20"/>
        <v>106.15119287151479</v>
      </c>
      <c r="BQ19" s="35" t="str">
        <f t="shared" si="41"/>
        <v>–</v>
      </c>
      <c r="BR19" s="36">
        <f t="shared" si="21"/>
        <v>162.51445086705201</v>
      </c>
      <c r="BS19" s="37">
        <f t="shared" si="22"/>
        <v>47.664736842105263</v>
      </c>
      <c r="BT19" s="38">
        <f t="shared" si="22"/>
        <v>132.7699691806144</v>
      </c>
      <c r="BU19" s="32">
        <f t="shared" si="23"/>
        <v>7.8788608655066374</v>
      </c>
      <c r="BV19" s="39">
        <f t="shared" si="23"/>
        <v>17.065304111290661</v>
      </c>
      <c r="BW19" s="32" t="str">
        <f t="shared" si="24"/>
        <v>?</v>
      </c>
      <c r="BX19" s="35" t="str">
        <f t="shared" si="24"/>
        <v>?</v>
      </c>
    </row>
    <row r="20" spans="1:76" ht="16.5" customHeight="1">
      <c r="A20" s="10" t="s">
        <v>5</v>
      </c>
      <c r="B20" s="19"/>
      <c r="C20" s="4" t="str">
        <f t="shared" si="74"/>
        <v/>
      </c>
      <c r="D20" s="19">
        <v>2.5</v>
      </c>
      <c r="E20" s="4">
        <f t="shared" si="75"/>
        <v>7.723200494284832</v>
      </c>
      <c r="F20" s="19">
        <v>2.8</v>
      </c>
      <c r="G20" s="4">
        <f t="shared" si="76"/>
        <v>7.5268817204301062</v>
      </c>
      <c r="H20" s="19">
        <v>2.6</v>
      </c>
      <c r="I20" s="4">
        <f t="shared" si="77"/>
        <v>6.8421052631578956</v>
      </c>
      <c r="J20" s="19">
        <v>3.84</v>
      </c>
      <c r="K20" s="4">
        <f t="shared" si="78"/>
        <v>10.023492560689114</v>
      </c>
      <c r="L20" s="19">
        <v>2.91</v>
      </c>
      <c r="M20" s="4">
        <f t="shared" si="79"/>
        <v>8.9373464373464362</v>
      </c>
      <c r="N20" s="19">
        <v>3.34</v>
      </c>
      <c r="O20" s="4">
        <f t="shared" si="80"/>
        <v>10.066305003013863</v>
      </c>
      <c r="P20" s="19">
        <v>3.39</v>
      </c>
      <c r="Q20" s="4">
        <f t="shared" si="81"/>
        <v>9.7441793618855996</v>
      </c>
      <c r="R20" s="19">
        <v>3.5</v>
      </c>
      <c r="S20" s="4">
        <f t="shared" si="82"/>
        <v>8.8967971530249095</v>
      </c>
      <c r="T20" s="19"/>
      <c r="U20" s="4" t="str">
        <f t="shared" si="83"/>
        <v/>
      </c>
      <c r="V20" s="19">
        <v>3.51</v>
      </c>
      <c r="W20" s="4">
        <f t="shared" si="84"/>
        <v>9.0370751802265694</v>
      </c>
      <c r="X20" s="19">
        <v>3.91</v>
      </c>
      <c r="Y20" s="4">
        <f t="shared" si="85"/>
        <v>11.123755334281652</v>
      </c>
      <c r="Z20" s="19"/>
      <c r="AA20" s="4" t="str">
        <f t="shared" si="86"/>
        <v/>
      </c>
      <c r="AB20" s="19"/>
      <c r="AC20" s="4" t="str">
        <f t="shared" si="87"/>
        <v/>
      </c>
      <c r="AD20" s="19">
        <v>3.66</v>
      </c>
      <c r="AE20" s="4">
        <f t="shared" si="88"/>
        <v>9.6646421969897016</v>
      </c>
      <c r="AF20" s="19"/>
      <c r="AG20" s="4" t="str">
        <f t="shared" si="89"/>
        <v/>
      </c>
      <c r="AH20" s="19"/>
      <c r="AI20" s="4" t="str">
        <f t="shared" si="90"/>
        <v/>
      </c>
      <c r="AJ20" s="19">
        <v>3.4</v>
      </c>
      <c r="AK20" s="4">
        <f t="shared" si="91"/>
        <v>9.2391304347826093</v>
      </c>
      <c r="AL20" s="19">
        <v>2.4</v>
      </c>
      <c r="AM20" s="4">
        <f t="shared" si="92"/>
        <v>7.283763277693474</v>
      </c>
      <c r="AN20" s="19">
        <v>2.8</v>
      </c>
      <c r="AO20" s="4">
        <f t="shared" si="93"/>
        <v>6.9135802469135799</v>
      </c>
      <c r="AP20" s="19">
        <v>2</v>
      </c>
      <c r="AQ20" s="4">
        <f t="shared" si="94"/>
        <v>6.557377049180328</v>
      </c>
      <c r="AR20" s="19"/>
      <c r="AS20" s="4" t="str">
        <f t="shared" si="95"/>
        <v/>
      </c>
      <c r="AT20" s="19"/>
      <c r="AU20" s="4" t="str">
        <f t="shared" si="96"/>
        <v/>
      </c>
      <c r="AV20" s="19"/>
      <c r="AW20" s="4" t="str">
        <f t="shared" si="97"/>
        <v/>
      </c>
      <c r="AX20" s="19"/>
      <c r="AY20" s="4" t="str">
        <f t="shared" si="98"/>
        <v/>
      </c>
      <c r="AZ20" s="19"/>
      <c r="BA20" s="4" t="str">
        <f t="shared" si="99"/>
        <v/>
      </c>
      <c r="BB20" s="19"/>
      <c r="BC20" s="4" t="str">
        <f t="shared" si="100"/>
        <v/>
      </c>
      <c r="BD20" s="19"/>
      <c r="BE20" s="4" t="str">
        <f t="shared" si="101"/>
        <v/>
      </c>
      <c r="BF20" s="19"/>
      <c r="BG20" s="4" t="str">
        <f t="shared" si="102"/>
        <v/>
      </c>
      <c r="BH20" s="19"/>
      <c r="BI20" s="4" t="str">
        <f t="shared" si="103"/>
        <v/>
      </c>
      <c r="BK20" s="57" t="s">
        <v>5</v>
      </c>
      <c r="BL20" s="30">
        <f t="shared" si="16"/>
        <v>15</v>
      </c>
      <c r="BM20" s="31">
        <f t="shared" si="17"/>
        <v>2</v>
      </c>
      <c r="BN20" s="32" t="str">
        <f t="shared" si="18"/>
        <v>–</v>
      </c>
      <c r="BO20" s="33">
        <f t="shared" si="19"/>
        <v>3.91</v>
      </c>
      <c r="BP20" s="34">
        <f t="shared" si="20"/>
        <v>6.557377049180328</v>
      </c>
      <c r="BQ20" s="35" t="str">
        <f t="shared" si="41"/>
        <v>–</v>
      </c>
      <c r="BR20" s="36">
        <f t="shared" si="21"/>
        <v>11.123755334281652</v>
      </c>
      <c r="BS20" s="37">
        <f t="shared" si="22"/>
        <v>3.1039999999999992</v>
      </c>
      <c r="BT20" s="38">
        <f t="shared" si="22"/>
        <v>8.638642114260044</v>
      </c>
      <c r="BU20" s="32">
        <f t="shared" si="23"/>
        <v>0.57339589913327849</v>
      </c>
      <c r="BV20" s="39">
        <f t="shared" si="23"/>
        <v>1.4022100049563222</v>
      </c>
      <c r="BW20" s="32" t="str">
        <f t="shared" si="24"/>
        <v>?</v>
      </c>
      <c r="BX20" s="35" t="str">
        <f t="shared" si="24"/>
        <v>?</v>
      </c>
    </row>
    <row r="21" spans="1:76" ht="16.5" customHeight="1">
      <c r="A21" s="10" t="s">
        <v>6</v>
      </c>
      <c r="B21" s="19"/>
      <c r="C21" s="4" t="str">
        <f t="shared" si="74"/>
        <v/>
      </c>
      <c r="D21" s="19"/>
      <c r="E21" s="4" t="str">
        <f t="shared" si="75"/>
        <v/>
      </c>
      <c r="F21" s="19">
        <v>3.1</v>
      </c>
      <c r="G21" s="4">
        <f t="shared" si="76"/>
        <v>8.3333333333333321</v>
      </c>
      <c r="H21" s="19">
        <v>3.3</v>
      </c>
      <c r="I21" s="4">
        <f t="shared" si="77"/>
        <v>8.6842105263157894</v>
      </c>
      <c r="J21" s="19">
        <v>3.89</v>
      </c>
      <c r="K21" s="4">
        <f t="shared" si="78"/>
        <v>10.154006786739753</v>
      </c>
      <c r="L21" s="19">
        <v>3.19</v>
      </c>
      <c r="M21" s="4">
        <f t="shared" si="79"/>
        <v>9.7972972972972965</v>
      </c>
      <c r="N21" s="19">
        <v>3.63</v>
      </c>
      <c r="O21" s="4">
        <f t="shared" si="80"/>
        <v>10.940325497287523</v>
      </c>
      <c r="P21" s="19">
        <v>3.12</v>
      </c>
      <c r="Q21" s="4">
        <f t="shared" si="81"/>
        <v>8.9680942799655075</v>
      </c>
      <c r="R21" s="19">
        <v>3.21</v>
      </c>
      <c r="S21" s="4">
        <f t="shared" si="82"/>
        <v>8.1596339603457047</v>
      </c>
      <c r="T21" s="19">
        <v>3.15</v>
      </c>
      <c r="U21" s="4">
        <f t="shared" si="83"/>
        <v>8.3487940630797777</v>
      </c>
      <c r="V21" s="19">
        <v>3.82</v>
      </c>
      <c r="W21" s="4">
        <f t="shared" si="84"/>
        <v>9.8352214212152411</v>
      </c>
      <c r="X21" s="19">
        <v>3.02</v>
      </c>
      <c r="Y21" s="4">
        <f t="shared" si="85"/>
        <v>8.591749644381224</v>
      </c>
      <c r="Z21" s="19">
        <v>2.75</v>
      </c>
      <c r="AA21" s="4">
        <f t="shared" si="86"/>
        <v>9.2811339858251785</v>
      </c>
      <c r="AB21" s="19"/>
      <c r="AC21" s="4" t="str">
        <f t="shared" si="87"/>
        <v/>
      </c>
      <c r="AD21" s="19"/>
      <c r="AE21" s="4" t="str">
        <f t="shared" si="88"/>
        <v/>
      </c>
      <c r="AF21" s="19">
        <v>2.78</v>
      </c>
      <c r="AG21" s="4">
        <f t="shared" si="89"/>
        <v>8.0346820809248545</v>
      </c>
      <c r="AH21" s="19"/>
      <c r="AI21" s="4" t="str">
        <f t="shared" si="90"/>
        <v/>
      </c>
      <c r="AJ21" s="19">
        <v>3.1</v>
      </c>
      <c r="AK21" s="4">
        <f t="shared" si="91"/>
        <v>8.4239130434782616</v>
      </c>
      <c r="AL21" s="19">
        <v>3</v>
      </c>
      <c r="AM21" s="4">
        <f t="shared" si="92"/>
        <v>9.1047040971168425</v>
      </c>
      <c r="AN21" s="19">
        <v>3.9</v>
      </c>
      <c r="AO21" s="4">
        <f t="shared" si="93"/>
        <v>9.6296296296296298</v>
      </c>
      <c r="AP21" s="19">
        <v>3.1</v>
      </c>
      <c r="AQ21" s="4">
        <f t="shared" si="94"/>
        <v>10.163934426229508</v>
      </c>
      <c r="AR21" s="19"/>
      <c r="AS21" s="4" t="str">
        <f t="shared" si="95"/>
        <v/>
      </c>
      <c r="AT21" s="19"/>
      <c r="AU21" s="4" t="str">
        <f t="shared" si="96"/>
        <v/>
      </c>
      <c r="AV21" s="19"/>
      <c r="AW21" s="4" t="str">
        <f t="shared" si="97"/>
        <v/>
      </c>
      <c r="AX21" s="19"/>
      <c r="AY21" s="4" t="str">
        <f t="shared" si="98"/>
        <v/>
      </c>
      <c r="AZ21" s="19"/>
      <c r="BA21" s="4" t="str">
        <f t="shared" si="99"/>
        <v/>
      </c>
      <c r="BB21" s="19"/>
      <c r="BC21" s="4" t="str">
        <f t="shared" si="100"/>
        <v/>
      </c>
      <c r="BD21" s="19"/>
      <c r="BE21" s="4" t="str">
        <f t="shared" si="101"/>
        <v/>
      </c>
      <c r="BF21" s="19"/>
      <c r="BG21" s="4" t="str">
        <f t="shared" si="102"/>
        <v/>
      </c>
      <c r="BH21" s="19"/>
      <c r="BI21" s="4" t="str">
        <f t="shared" si="103"/>
        <v/>
      </c>
      <c r="BK21" s="57" t="s">
        <v>6</v>
      </c>
      <c r="BL21" s="30">
        <f t="shared" si="16"/>
        <v>16</v>
      </c>
      <c r="BM21" s="31">
        <f t="shared" si="17"/>
        <v>2.75</v>
      </c>
      <c r="BN21" s="32" t="str">
        <f t="shared" si="18"/>
        <v>–</v>
      </c>
      <c r="BO21" s="33">
        <f t="shared" si="19"/>
        <v>3.9</v>
      </c>
      <c r="BP21" s="34">
        <f t="shared" si="20"/>
        <v>8.0346820809248545</v>
      </c>
      <c r="BQ21" s="35" t="str">
        <f t="shared" si="41"/>
        <v>–</v>
      </c>
      <c r="BR21" s="36">
        <f t="shared" si="21"/>
        <v>10.940325497287523</v>
      </c>
      <c r="BS21" s="37">
        <f t="shared" si="22"/>
        <v>3.2537500000000001</v>
      </c>
      <c r="BT21" s="38">
        <f t="shared" si="22"/>
        <v>9.1531665045728374</v>
      </c>
      <c r="BU21" s="32">
        <f t="shared" si="23"/>
        <v>0.36419546034147016</v>
      </c>
      <c r="BV21" s="39">
        <f t="shared" si="23"/>
        <v>0.8564088517467987</v>
      </c>
      <c r="BW21" s="32" t="str">
        <f t="shared" si="24"/>
        <v>?</v>
      </c>
      <c r="BX21" s="35" t="str">
        <f t="shared" si="24"/>
        <v>?</v>
      </c>
    </row>
    <row r="22" spans="1:76" ht="16.5" customHeight="1">
      <c r="A22" s="10" t="s">
        <v>7</v>
      </c>
      <c r="B22" s="19"/>
      <c r="C22" s="4" t="s">
        <v>3</v>
      </c>
      <c r="D22" s="19"/>
      <c r="E22" s="4" t="s">
        <v>3</v>
      </c>
      <c r="F22" s="19">
        <v>5</v>
      </c>
      <c r="G22" s="4" t="s">
        <v>3</v>
      </c>
      <c r="H22" s="19">
        <v>5</v>
      </c>
      <c r="I22" s="4" t="s">
        <v>3</v>
      </c>
      <c r="J22" s="19">
        <v>6</v>
      </c>
      <c r="K22" s="4" t="s">
        <v>3</v>
      </c>
      <c r="L22" s="19">
        <v>5</v>
      </c>
      <c r="M22" s="4" t="s">
        <v>3</v>
      </c>
      <c r="N22" s="19">
        <v>5</v>
      </c>
      <c r="O22" s="4" t="s">
        <v>3</v>
      </c>
      <c r="P22" s="19">
        <v>6</v>
      </c>
      <c r="Q22" s="4" t="s">
        <v>3</v>
      </c>
      <c r="R22" s="19">
        <v>8</v>
      </c>
      <c r="S22" s="4" t="s">
        <v>3</v>
      </c>
      <c r="T22" s="19"/>
      <c r="U22" s="4" t="s">
        <v>3</v>
      </c>
      <c r="V22" s="19">
        <v>7</v>
      </c>
      <c r="W22" s="4" t="s">
        <v>3</v>
      </c>
      <c r="X22" s="19">
        <v>8</v>
      </c>
      <c r="Y22" s="4" t="s">
        <v>3</v>
      </c>
      <c r="Z22" s="19">
        <v>6</v>
      </c>
      <c r="AA22" s="4" t="s">
        <v>3</v>
      </c>
      <c r="AB22" s="19">
        <v>6</v>
      </c>
      <c r="AC22" s="4" t="s">
        <v>3</v>
      </c>
      <c r="AD22" s="19">
        <v>5</v>
      </c>
      <c r="AE22" s="4" t="s">
        <v>3</v>
      </c>
      <c r="AF22" s="19">
        <v>6</v>
      </c>
      <c r="AG22" s="4" t="s">
        <v>3</v>
      </c>
      <c r="AH22" s="19"/>
      <c r="AI22" s="4" t="s">
        <v>3</v>
      </c>
      <c r="AJ22" s="19">
        <v>5</v>
      </c>
      <c r="AK22" s="4" t="s">
        <v>3</v>
      </c>
      <c r="AL22" s="19">
        <v>5</v>
      </c>
      <c r="AM22" s="4" t="s">
        <v>3</v>
      </c>
      <c r="AN22" s="19">
        <v>6</v>
      </c>
      <c r="AO22" s="4" t="s">
        <v>3</v>
      </c>
      <c r="AP22" s="19"/>
      <c r="AQ22" s="4" t="s">
        <v>3</v>
      </c>
      <c r="AR22" s="19"/>
      <c r="AS22" s="4" t="s">
        <v>3</v>
      </c>
      <c r="AT22" s="19"/>
      <c r="AU22" s="4" t="s">
        <v>3</v>
      </c>
      <c r="AV22" s="19"/>
      <c r="AW22" s="4" t="s">
        <v>3</v>
      </c>
      <c r="AX22" s="19"/>
      <c r="AY22" s="4" t="s">
        <v>3</v>
      </c>
      <c r="AZ22" s="19"/>
      <c r="BA22" s="4" t="s">
        <v>3</v>
      </c>
      <c r="BB22" s="19"/>
      <c r="BC22" s="4" t="s">
        <v>3</v>
      </c>
      <c r="BD22" s="19"/>
      <c r="BE22" s="4" t="s">
        <v>3</v>
      </c>
      <c r="BF22" s="19"/>
      <c r="BG22" s="4" t="s">
        <v>3</v>
      </c>
      <c r="BH22" s="19"/>
      <c r="BI22" s="4" t="s">
        <v>3</v>
      </c>
      <c r="BK22" s="57" t="s">
        <v>7</v>
      </c>
      <c r="BL22" s="30">
        <f t="shared" si="16"/>
        <v>16</v>
      </c>
      <c r="BM22" s="21">
        <f t="shared" si="17"/>
        <v>5</v>
      </c>
      <c r="BN22" s="22" t="str">
        <f t="shared" si="18"/>
        <v>–</v>
      </c>
      <c r="BO22" s="23">
        <f t="shared" si="19"/>
        <v>8</v>
      </c>
      <c r="BP22" s="24" t="str">
        <f t="shared" si="20"/>
        <v/>
      </c>
      <c r="BQ22" s="6" t="s">
        <v>3</v>
      </c>
      <c r="BR22" s="26" t="str">
        <f t="shared" si="21"/>
        <v/>
      </c>
      <c r="BS22" s="37">
        <f t="shared" si="22"/>
        <v>5.875</v>
      </c>
      <c r="BT22" s="28" t="s">
        <v>3</v>
      </c>
      <c r="BU22" s="32">
        <f t="shared" si="23"/>
        <v>1.0246950765959599</v>
      </c>
      <c r="BV22" s="29" t="s">
        <v>3</v>
      </c>
      <c r="BW22" s="22" t="str">
        <f t="shared" si="24"/>
        <v>?</v>
      </c>
      <c r="BX22" s="25" t="s">
        <v>3</v>
      </c>
    </row>
    <row r="23" spans="1:76" ht="16.5" customHeight="1">
      <c r="A23" s="10" t="s">
        <v>8</v>
      </c>
      <c r="B23" s="19"/>
      <c r="C23" s="4" t="str">
        <f>IF(AND((B23&gt;0),(B$4&gt;0)),(B23/B$4*100),"")</f>
        <v/>
      </c>
      <c r="D23" s="19"/>
      <c r="E23" s="4" t="str">
        <f>IF(AND((D23&gt;0),(D$4&gt;0)),(D23/D$4*100),"")</f>
        <v/>
      </c>
      <c r="F23" s="19">
        <v>11.5</v>
      </c>
      <c r="G23" s="4">
        <f>IF(AND((F23&gt;0),(F$4&gt;0)),(F23/F$4*100),"")</f>
        <v>30.913978494623656</v>
      </c>
      <c r="H23" s="19">
        <v>13.2</v>
      </c>
      <c r="I23" s="4">
        <f>IF(AND((H23&gt;0),(H$4&gt;0)),(H23/H$4*100),"")</f>
        <v>34.736842105263158</v>
      </c>
      <c r="J23" s="19">
        <v>12.03</v>
      </c>
      <c r="K23" s="4">
        <f>IF(AND((J23&gt;0),(J$4&gt;0)),(J23/J$4*100),"")</f>
        <v>31.401722787783864</v>
      </c>
      <c r="L23" s="19"/>
      <c r="M23" s="4" t="str">
        <f>IF(AND((L23&gt;0),(L$4&gt;0)),(L23/L$4*100),"")</f>
        <v/>
      </c>
      <c r="N23" s="19"/>
      <c r="O23" s="4" t="str">
        <f>IF(AND((N23&gt;0),(N$4&gt;0)),(N23/N$4*100),"")</f>
        <v/>
      </c>
      <c r="P23" s="19">
        <v>8.9499999999999993</v>
      </c>
      <c r="Q23" s="4">
        <f>IF(AND((P23&gt;0),(P$4&gt;0)),(P23/P$4*100),"")</f>
        <v>25.725783271054897</v>
      </c>
      <c r="R23" s="19">
        <v>12.45</v>
      </c>
      <c r="S23" s="4">
        <f>IF(AND((R23&gt;0),(R$4&gt;0)),(R23/R$4*100),"")</f>
        <v>31.647178444331463</v>
      </c>
      <c r="T23" s="19">
        <v>12.53</v>
      </c>
      <c r="U23" s="4">
        <f>IF(AND((T23&gt;0),(T$4&gt;0)),(T23/T$4*100),"")</f>
        <v>33.209647495361786</v>
      </c>
      <c r="V23" s="19">
        <v>12.25</v>
      </c>
      <c r="W23" s="4">
        <f>IF(AND((V23&gt;0),(V$4&gt;0)),(V23/V$4*100),"")</f>
        <v>31.539649845520078</v>
      </c>
      <c r="X23" s="19">
        <v>8.7100000000000009</v>
      </c>
      <c r="Y23" s="4">
        <f>IF(AND((X23&gt;0),(X$4&gt;0)),(X23/X$4*100),"")</f>
        <v>24.779516358463731</v>
      </c>
      <c r="Z23" s="19">
        <v>9.74</v>
      </c>
      <c r="AA23" s="4">
        <f>IF(AND((Z23&gt;0),(Z$4&gt;0)),(Z23/Z$4*100),"")</f>
        <v>32.872089098886264</v>
      </c>
      <c r="AB23" s="19">
        <v>10.83</v>
      </c>
      <c r="AC23" s="4">
        <f>IF(AND((AB23&gt;0),(AB$4&gt;0)),(AB23/AB$4*100),"")</f>
        <v>30.108423686405338</v>
      </c>
      <c r="AD23" s="19">
        <v>12.21</v>
      </c>
      <c r="AE23" s="4">
        <f t="shared" ref="AE23" si="104">IF(AND((AD23&gt;0),(AD$4&gt;0)),(AD23/AD$4*100),"")</f>
        <v>32.241880116186962</v>
      </c>
      <c r="AF23" s="19">
        <v>9</v>
      </c>
      <c r="AG23" s="4">
        <f t="shared" ref="AG23" si="105">IF(AND((AF23&gt;0),(AF$4&gt;0)),(AF23/AF$4*100),"")</f>
        <v>26.011560693641616</v>
      </c>
      <c r="AH23" s="19"/>
      <c r="AI23" s="4" t="str">
        <f t="shared" ref="AI23" si="106">IF(AND((AH23&gt;0),(AH$4&gt;0)),(AH23/AH$4*100),"")</f>
        <v/>
      </c>
      <c r="AJ23" s="19">
        <v>11.6</v>
      </c>
      <c r="AK23" s="4">
        <f t="shared" ref="AK23" si="107">IF(AND((AJ23&gt;0),(AJ$4&gt;0)),(AJ23/AJ$4*100),"")</f>
        <v>31.521739130434785</v>
      </c>
      <c r="AL23" s="19"/>
      <c r="AM23" s="4" t="str">
        <f t="shared" ref="AM23" si="108">IF(AND((AL23&gt;0),(AL$4&gt;0)),(AL23/AL$4*100),"")</f>
        <v/>
      </c>
      <c r="AN23" s="19">
        <v>10.7</v>
      </c>
      <c r="AO23" s="4">
        <f t="shared" ref="AO23" si="109">IF(AND((AN23&gt;0),(AN$4&gt;0)),(AN23/AN$4*100),"")</f>
        <v>26.41975308641975</v>
      </c>
      <c r="AP23" s="19"/>
      <c r="AQ23" s="4" t="str">
        <f t="shared" ref="AQ23" si="110">IF(AND((AP23&gt;0),(AP$4&gt;0)),(AP23/AP$4*100),"")</f>
        <v/>
      </c>
      <c r="AR23" s="19"/>
      <c r="AS23" s="4" t="str">
        <f t="shared" ref="AS23" si="111">IF(AND((AR23&gt;0),(AR$4&gt;0)),(AR23/AR$4*100),"")</f>
        <v/>
      </c>
      <c r="AT23" s="19"/>
      <c r="AU23" s="4" t="str">
        <f t="shared" ref="AU23" si="112">IF(AND((AT23&gt;0),(AT$4&gt;0)),(AT23/AT$4*100),"")</f>
        <v/>
      </c>
      <c r="AV23" s="19"/>
      <c r="AW23" s="4" t="str">
        <f t="shared" ref="AW23" si="113">IF(AND((AV23&gt;0),(AV$4&gt;0)),(AV23/AV$4*100),"")</f>
        <v/>
      </c>
      <c r="AX23" s="19"/>
      <c r="AY23" s="4" t="str">
        <f t="shared" ref="AY23" si="114">IF(AND((AX23&gt;0),(AX$4&gt;0)),(AX23/AX$4*100),"")</f>
        <v/>
      </c>
      <c r="AZ23" s="19"/>
      <c r="BA23" s="4" t="str">
        <f t="shared" ref="BA23" si="115">IF(AND((AZ23&gt;0),(AZ$4&gt;0)),(AZ23/AZ$4*100),"")</f>
        <v/>
      </c>
      <c r="BB23" s="19"/>
      <c r="BC23" s="4" t="str">
        <f t="shared" ref="BC23" si="116">IF(AND((BB23&gt;0),(BB$4&gt;0)),(BB23/BB$4*100),"")</f>
        <v/>
      </c>
      <c r="BD23" s="19"/>
      <c r="BE23" s="4" t="str">
        <f t="shared" ref="BE23" si="117">IF(AND((BD23&gt;0),(BD$4&gt;0)),(BD23/BD$4*100),"")</f>
        <v/>
      </c>
      <c r="BF23" s="19"/>
      <c r="BG23" s="4" t="str">
        <f t="shared" ref="BG23" si="118">IF(AND((BF23&gt;0),(BF$4&gt;0)),(BF23/BF$4*100),"")</f>
        <v/>
      </c>
      <c r="BH23" s="19"/>
      <c r="BI23" s="4" t="str">
        <f t="shared" ref="BI23" si="119">IF(AND((BH23&gt;0),(BH$4&gt;0)),(BH23/BH$4*100),"")</f>
        <v/>
      </c>
      <c r="BK23" s="57" t="s">
        <v>8</v>
      </c>
      <c r="BL23" s="30">
        <f t="shared" si="16"/>
        <v>14</v>
      </c>
      <c r="BM23" s="31">
        <f t="shared" si="17"/>
        <v>8.7100000000000009</v>
      </c>
      <c r="BN23" s="32" t="str">
        <f t="shared" si="18"/>
        <v>–</v>
      </c>
      <c r="BO23" s="33">
        <f t="shared" si="19"/>
        <v>13.2</v>
      </c>
      <c r="BP23" s="34">
        <f t="shared" si="20"/>
        <v>24.779516358463731</v>
      </c>
      <c r="BQ23" s="35" t="str">
        <f t="shared" si="41"/>
        <v>–</v>
      </c>
      <c r="BR23" s="36">
        <f t="shared" si="21"/>
        <v>34.736842105263158</v>
      </c>
      <c r="BS23" s="37">
        <f t="shared" si="22"/>
        <v>11.12142857142857</v>
      </c>
      <c r="BT23" s="38">
        <f t="shared" si="22"/>
        <v>30.223554615312672</v>
      </c>
      <c r="BU23" s="32">
        <f t="shared" si="23"/>
        <v>1.4917096909914522</v>
      </c>
      <c r="BV23" s="39">
        <f t="shared" si="23"/>
        <v>3.1595313780004926</v>
      </c>
      <c r="BW23" s="32" t="str">
        <f t="shared" si="24"/>
        <v>?</v>
      </c>
      <c r="BX23" s="35" t="str">
        <f t="shared" si="24"/>
        <v>?</v>
      </c>
    </row>
    <row r="24" spans="1:76" ht="16.5" customHeight="1">
      <c r="A24" s="15" t="s">
        <v>96</v>
      </c>
      <c r="B24" s="17"/>
      <c r="C24" s="3"/>
      <c r="D24" s="17"/>
      <c r="E24" s="3"/>
      <c r="F24" s="17"/>
      <c r="G24" s="3"/>
      <c r="H24" s="17"/>
      <c r="I24" s="3"/>
      <c r="J24" s="17"/>
      <c r="K24" s="3"/>
      <c r="L24" s="17"/>
      <c r="M24" s="3"/>
      <c r="N24" s="17"/>
      <c r="O24" s="3"/>
      <c r="P24" s="17"/>
      <c r="Q24" s="3"/>
      <c r="R24" s="17"/>
      <c r="S24" s="3"/>
      <c r="T24" s="17"/>
      <c r="U24" s="3"/>
      <c r="V24" s="17"/>
      <c r="W24" s="3"/>
      <c r="X24" s="17"/>
      <c r="Y24" s="3"/>
      <c r="Z24" s="17"/>
      <c r="AA24" s="3"/>
      <c r="AB24" s="17"/>
      <c r="AC24" s="3"/>
      <c r="AD24" s="17"/>
      <c r="AE24" s="3"/>
      <c r="AF24" s="17"/>
      <c r="AG24" s="3"/>
      <c r="AH24" s="17"/>
      <c r="AI24" s="3"/>
      <c r="AJ24" s="17"/>
      <c r="AK24" s="3"/>
      <c r="AL24" s="17"/>
      <c r="AM24" s="3"/>
      <c r="AN24" s="17"/>
      <c r="AO24" s="3"/>
      <c r="AP24" s="17"/>
      <c r="AQ24" s="3"/>
      <c r="AR24" s="17"/>
      <c r="AS24" s="3"/>
      <c r="AT24" s="17"/>
      <c r="AU24" s="3"/>
      <c r="AV24" s="17"/>
      <c r="AW24" s="3"/>
      <c r="AX24" s="17"/>
      <c r="AY24" s="3"/>
      <c r="AZ24" s="17"/>
      <c r="BA24" s="3"/>
      <c r="BB24" s="17"/>
      <c r="BC24" s="3"/>
      <c r="BD24" s="17"/>
      <c r="BE24" s="3"/>
      <c r="BF24" s="17"/>
      <c r="BG24" s="3"/>
      <c r="BH24" s="17"/>
      <c r="BI24" s="3"/>
      <c r="BK24" s="56" t="s">
        <v>15</v>
      </c>
      <c r="BL24" s="30">
        <f t="shared" si="16"/>
        <v>0</v>
      </c>
      <c r="BM24" s="31"/>
      <c r="BN24" s="32"/>
      <c r="BO24" s="33"/>
      <c r="BP24" s="34"/>
      <c r="BQ24" s="35"/>
      <c r="BR24" s="36"/>
      <c r="BS24" s="37"/>
      <c r="BT24" s="38"/>
      <c r="BU24" s="32"/>
      <c r="BV24" s="39"/>
      <c r="BW24" s="32"/>
      <c r="BX24" s="35"/>
    </row>
    <row r="25" spans="1:76" ht="16.5" customHeight="1">
      <c r="A25" s="10" t="s">
        <v>29</v>
      </c>
      <c r="B25" s="19"/>
      <c r="C25" s="4" t="str">
        <f>IF(AND((B25&gt;0),(B$4&gt;0)),(B25/B$4*100),"")</f>
        <v/>
      </c>
      <c r="D25" s="19">
        <v>9.6999999999999993</v>
      </c>
      <c r="E25" s="4">
        <f>IF(AND((D25&gt;0),(D$4&gt;0)),(D25/D$4*100),"")</f>
        <v>29.966017917825148</v>
      </c>
      <c r="F25" s="19">
        <v>10.8</v>
      </c>
      <c r="G25" s="4">
        <f>IF(AND((F25&gt;0),(F$4&gt;0)),(F25/F$4*100),"")</f>
        <v>29.032258064516132</v>
      </c>
      <c r="H25" s="19">
        <v>9.6999999999999993</v>
      </c>
      <c r="I25" s="4">
        <f>IF(AND((H25&gt;0),(H$4&gt;0)),(H25/H$4*100),"")</f>
        <v>25.526315789473681</v>
      </c>
      <c r="J25" s="19">
        <v>11.67</v>
      </c>
      <c r="K25" s="4">
        <f>IF(AND((J25&gt;0),(J$4&gt;0)),(J25/J$4*100),"")</f>
        <v>30.46202036021926</v>
      </c>
      <c r="L25" s="19">
        <v>8.94</v>
      </c>
      <c r="M25" s="4">
        <f>IF(AND((L25&gt;0),(L$4&gt;0)),(L25/L$4*100),"")</f>
        <v>27.457002457002456</v>
      </c>
      <c r="N25" s="19">
        <v>9.81</v>
      </c>
      <c r="O25" s="4">
        <f>IF(AND((N25&gt;0),(N$4&gt;0)),(N25/N$4*100),"")</f>
        <v>29.566003616636532</v>
      </c>
      <c r="P25" s="19">
        <v>9.02</v>
      </c>
      <c r="Q25" s="4">
        <f>IF(AND((P25&gt;0),(P$4&gt;0)),(P25/P$4*100),"")</f>
        <v>25.926990514515662</v>
      </c>
      <c r="R25" s="19">
        <v>11.99</v>
      </c>
      <c r="S25" s="4">
        <f>IF(AND((R25&gt;0),(R$4&gt;0)),(R25/R$4*100),"")</f>
        <v>30.47788510421962</v>
      </c>
      <c r="T25" s="19">
        <v>11.71</v>
      </c>
      <c r="U25" s="4">
        <f>IF(AND((T25&gt;0),(T$4&gt;0)),(T25/T$4*100),"")</f>
        <v>31.036310628147369</v>
      </c>
      <c r="V25" s="19">
        <v>12.43</v>
      </c>
      <c r="W25" s="4">
        <f>IF(AND((V25&gt;0),(V$4&gt;0)),(V25/V$4*100),"")</f>
        <v>32.003089598352204</v>
      </c>
      <c r="X25" s="19">
        <v>9.74</v>
      </c>
      <c r="Y25" s="4">
        <f>IF(AND((X25&gt;0),(X$4&gt;0)),(X25/X$4*100),"")</f>
        <v>27.709815078236133</v>
      </c>
      <c r="Z25" s="19">
        <v>8.41</v>
      </c>
      <c r="AA25" s="4">
        <f>IF(AND((Z25&gt;0),(Z$4&gt;0)),(Z25/Z$4*100),"")</f>
        <v>28.383395207559907</v>
      </c>
      <c r="AB25" s="19">
        <v>9.0299999999999994</v>
      </c>
      <c r="AC25" s="4">
        <f>IF(AND((AB25&gt;0),(AB$4&gt;0)),(AB25/AB$4*100),"")</f>
        <v>25.104253544620512</v>
      </c>
      <c r="AD25" s="19">
        <v>10.17</v>
      </c>
      <c r="AE25" s="4">
        <f t="shared" ref="AE25:AE26" si="120">IF(AND((AD25&gt;0),(AD$4&gt;0)),(AD25/AD$4*100),"")</f>
        <v>26.855030367045156</v>
      </c>
      <c r="AF25" s="19">
        <v>9.68</v>
      </c>
      <c r="AG25" s="4">
        <f t="shared" ref="AG25:AG26" si="121">IF(AND((AF25&gt;0),(AF$4&gt;0)),(AF25/AF$4*100),"")</f>
        <v>27.97687861271676</v>
      </c>
      <c r="AH25" s="19">
        <v>9.8000000000000007</v>
      </c>
      <c r="AI25" s="4">
        <f t="shared" ref="AI25:AI26" si="122">IF(AND((AH25&gt;0),(AH$4&gt;0)),(AH25/AH$4*100),"")</f>
        <v>29.037037037037038</v>
      </c>
      <c r="AJ25" s="19">
        <v>9.1999999999999993</v>
      </c>
      <c r="AK25" s="4">
        <f t="shared" ref="AK25:AK26" si="123">IF(AND((AJ25&gt;0),(AJ$4&gt;0)),(AJ25/AJ$4*100),"")</f>
        <v>25</v>
      </c>
      <c r="AL25" s="19">
        <v>9.8000000000000007</v>
      </c>
      <c r="AM25" s="4">
        <f t="shared" ref="AM25:AM26" si="124">IF(AND((AL25&gt;0),(AL$4&gt;0)),(AL25/AL$4*100),"")</f>
        <v>29.742033383915022</v>
      </c>
      <c r="AN25" s="19">
        <v>11.2</v>
      </c>
      <c r="AO25" s="4">
        <f t="shared" ref="AO25:AO26" si="125">IF(AND((AN25&gt;0),(AN$4&gt;0)),(AN25/AN$4*100),"")</f>
        <v>27.654320987654319</v>
      </c>
      <c r="AP25" s="19">
        <v>8.6</v>
      </c>
      <c r="AQ25" s="4">
        <f t="shared" ref="AQ25:AQ26" si="126">IF(AND((AP25&gt;0),(AP$4&gt;0)),(AP25/AP$4*100),"")</f>
        <v>28.196721311475407</v>
      </c>
      <c r="AR25" s="19"/>
      <c r="AS25" s="4" t="str">
        <f t="shared" ref="AS25:AS26" si="127">IF(AND((AR25&gt;0),(AR$4&gt;0)),(AR25/AR$4*100),"")</f>
        <v/>
      </c>
      <c r="AT25" s="19"/>
      <c r="AU25" s="4" t="str">
        <f t="shared" ref="AU25:AU26" si="128">IF(AND((AT25&gt;0),(AT$4&gt;0)),(AT25/AT$4*100),"")</f>
        <v/>
      </c>
      <c r="AV25" s="19"/>
      <c r="AW25" s="4" t="str">
        <f t="shared" ref="AW25:AW26" si="129">IF(AND((AV25&gt;0),(AV$4&gt;0)),(AV25/AV$4*100),"")</f>
        <v/>
      </c>
      <c r="AX25" s="19"/>
      <c r="AY25" s="4" t="str">
        <f t="shared" ref="AY25:AY26" si="130">IF(AND((AX25&gt;0),(AX$4&gt;0)),(AX25/AX$4*100),"")</f>
        <v/>
      </c>
      <c r="AZ25" s="19"/>
      <c r="BA25" s="4" t="str">
        <f t="shared" ref="BA25:BA26" si="131">IF(AND((AZ25&gt;0),(AZ$4&gt;0)),(AZ25/AZ$4*100),"")</f>
        <v/>
      </c>
      <c r="BB25" s="19"/>
      <c r="BC25" s="4" t="str">
        <f t="shared" ref="BC25:BC26" si="132">IF(AND((BB25&gt;0),(BB$4&gt;0)),(BB25/BB$4*100),"")</f>
        <v/>
      </c>
      <c r="BD25" s="19"/>
      <c r="BE25" s="4" t="str">
        <f t="shared" ref="BE25:BE26" si="133">IF(AND((BD25&gt;0),(BD$4&gt;0)),(BD25/BD$4*100),"")</f>
        <v/>
      </c>
      <c r="BF25" s="19"/>
      <c r="BG25" s="4" t="str">
        <f t="shared" ref="BG25:BG26" si="134">IF(AND((BF25&gt;0),(BF$4&gt;0)),(BF25/BF$4*100),"")</f>
        <v/>
      </c>
      <c r="BH25" s="19"/>
      <c r="BI25" s="4" t="str">
        <f t="shared" ref="BI25:BI26" si="135">IF(AND((BH25&gt;0),(BH$4&gt;0)),(BH25/BH$4*100),"")</f>
        <v/>
      </c>
      <c r="BK25" s="57" t="s">
        <v>29</v>
      </c>
      <c r="BL25" s="30">
        <f t="shared" si="16"/>
        <v>20</v>
      </c>
      <c r="BM25" s="31">
        <f t="shared" si="17"/>
        <v>8.41</v>
      </c>
      <c r="BN25" s="32" t="str">
        <f t="shared" si="18"/>
        <v>–</v>
      </c>
      <c r="BO25" s="33">
        <f t="shared" si="19"/>
        <v>12.43</v>
      </c>
      <c r="BP25" s="34">
        <f t="shared" si="20"/>
        <v>25</v>
      </c>
      <c r="BQ25" s="35" t="str">
        <f t="shared" si="41"/>
        <v>–</v>
      </c>
      <c r="BR25" s="36">
        <f t="shared" si="21"/>
        <v>32.003089598352204</v>
      </c>
      <c r="BS25" s="37">
        <f t="shared" si="22"/>
        <v>10.069999999999999</v>
      </c>
      <c r="BT25" s="38">
        <f t="shared" si="22"/>
        <v>28.355668979058414</v>
      </c>
      <c r="BU25" s="32">
        <f t="shared" si="23"/>
        <v>1.1744651638310351</v>
      </c>
      <c r="BV25" s="39">
        <f t="shared" si="23"/>
        <v>2.0027112389472199</v>
      </c>
      <c r="BW25" s="32" t="str">
        <f t="shared" si="24"/>
        <v>?</v>
      </c>
      <c r="BX25" s="35" t="str">
        <f t="shared" si="24"/>
        <v>?</v>
      </c>
    </row>
    <row r="26" spans="1:76" ht="16.5" customHeight="1">
      <c r="A26" s="10" t="s">
        <v>30</v>
      </c>
      <c r="B26" s="19"/>
      <c r="C26" s="4" t="str">
        <f>IF(AND((B26&gt;0),(B$4&gt;0)),(B26/B$4*100),"")</f>
        <v/>
      </c>
      <c r="D26" s="19"/>
      <c r="E26" s="4" t="str">
        <f>IF(AND((D26&gt;0),(D$4&gt;0)),(D26/D$4*100),"")</f>
        <v/>
      </c>
      <c r="F26" s="19"/>
      <c r="G26" s="4" t="str">
        <f>IF(AND((F26&gt;0),(F$4&gt;0)),(F26/F$4*100),"")</f>
        <v/>
      </c>
      <c r="H26" s="19"/>
      <c r="I26" s="4" t="str">
        <f>IF(AND((H26&gt;0),(H$4&gt;0)),(H26/H$4*100),"")</f>
        <v/>
      </c>
      <c r="J26" s="19">
        <v>2.66</v>
      </c>
      <c r="K26" s="4">
        <f>IF(AND((J26&gt;0),(J$4&gt;0)),(J26/J$4*100),"")</f>
        <v>6.9433568258940221</v>
      </c>
      <c r="L26" s="19"/>
      <c r="M26" s="4" t="str">
        <f>IF(AND((L26&gt;0),(L$4&gt;0)),(L26/L$4*100),"")</f>
        <v/>
      </c>
      <c r="N26" s="19"/>
      <c r="O26" s="4" t="str">
        <f>IF(AND((N26&gt;0),(N$4&gt;0)),(N26/N$4*100),"")</f>
        <v/>
      </c>
      <c r="P26" s="19">
        <v>1.79</v>
      </c>
      <c r="Q26" s="4">
        <f>IF(AND((P26&gt;0),(P$4&gt;0)),(P26/P$4*100),"")</f>
        <v>5.1451566542109806</v>
      </c>
      <c r="R26" s="19"/>
      <c r="S26" s="4" t="str">
        <f>IF(AND((R26&gt;0),(R$4&gt;0)),(R26/R$4*100),"")</f>
        <v/>
      </c>
      <c r="T26" s="19"/>
      <c r="U26" s="4" t="str">
        <f>IF(AND((T26&gt;0),(T$4&gt;0)),(T26/T$4*100),"")</f>
        <v/>
      </c>
      <c r="V26" s="19">
        <v>2.12</v>
      </c>
      <c r="W26" s="4">
        <f>IF(AND((V26&gt;0),(V$4&gt;0)),(V26/V$4*100),"")</f>
        <v>5.4582904222451081</v>
      </c>
      <c r="X26" s="19">
        <v>1.29</v>
      </c>
      <c r="Y26" s="4">
        <f>IF(AND((X26&gt;0),(X$4&gt;0)),(X26/X$4*100),"")</f>
        <v>3.6699857752489335</v>
      </c>
      <c r="Z26" s="19">
        <v>1.66</v>
      </c>
      <c r="AA26" s="4">
        <f>IF(AND((Z26&gt;0),(Z$4&gt;0)),(Z26/Z$4*100),"")</f>
        <v>5.6024299696253799</v>
      </c>
      <c r="AB26" s="19"/>
      <c r="AC26" s="4" t="str">
        <f>IF(AND((AB26&gt;0),(AB$4&gt;0)),(AB26/AB$4*100),"")</f>
        <v/>
      </c>
      <c r="AD26" s="19"/>
      <c r="AE26" s="4" t="str">
        <f t="shared" si="120"/>
        <v/>
      </c>
      <c r="AF26" s="19"/>
      <c r="AG26" s="4" t="str">
        <f t="shared" si="121"/>
        <v/>
      </c>
      <c r="AH26" s="19"/>
      <c r="AI26" s="4" t="str">
        <f t="shared" si="122"/>
        <v/>
      </c>
      <c r="AJ26" s="19">
        <v>1.3</v>
      </c>
      <c r="AK26" s="4">
        <f t="shared" si="123"/>
        <v>3.5326086956521743</v>
      </c>
      <c r="AL26" s="19"/>
      <c r="AM26" s="4" t="str">
        <f t="shared" si="124"/>
        <v/>
      </c>
      <c r="AN26" s="19">
        <v>1.5</v>
      </c>
      <c r="AO26" s="4">
        <f t="shared" si="125"/>
        <v>3.7037037037037033</v>
      </c>
      <c r="AP26" s="19">
        <v>1.2</v>
      </c>
      <c r="AQ26" s="4">
        <f t="shared" si="126"/>
        <v>3.9344262295081962</v>
      </c>
      <c r="AR26" s="19"/>
      <c r="AS26" s="4" t="str">
        <f t="shared" si="127"/>
        <v/>
      </c>
      <c r="AT26" s="19"/>
      <c r="AU26" s="4" t="str">
        <f t="shared" si="128"/>
        <v/>
      </c>
      <c r="AV26" s="19"/>
      <c r="AW26" s="4" t="str">
        <f t="shared" si="129"/>
        <v/>
      </c>
      <c r="AX26" s="19"/>
      <c r="AY26" s="4" t="str">
        <f t="shared" si="130"/>
        <v/>
      </c>
      <c r="AZ26" s="19"/>
      <c r="BA26" s="4" t="str">
        <f t="shared" si="131"/>
        <v/>
      </c>
      <c r="BB26" s="19"/>
      <c r="BC26" s="4" t="str">
        <f t="shared" si="132"/>
        <v/>
      </c>
      <c r="BD26" s="19"/>
      <c r="BE26" s="4" t="str">
        <f t="shared" si="133"/>
        <v/>
      </c>
      <c r="BF26" s="19"/>
      <c r="BG26" s="4" t="str">
        <f t="shared" si="134"/>
        <v/>
      </c>
      <c r="BH26" s="19"/>
      <c r="BI26" s="4" t="str">
        <f t="shared" si="135"/>
        <v/>
      </c>
      <c r="BK26" s="57" t="s">
        <v>30</v>
      </c>
      <c r="BL26" s="30">
        <f t="shared" si="16"/>
        <v>8</v>
      </c>
      <c r="BM26" s="31">
        <f t="shared" si="17"/>
        <v>1.2</v>
      </c>
      <c r="BN26" s="32" t="str">
        <f t="shared" si="18"/>
        <v>–</v>
      </c>
      <c r="BO26" s="33">
        <f t="shared" si="19"/>
        <v>2.66</v>
      </c>
      <c r="BP26" s="34">
        <f t="shared" si="20"/>
        <v>3.5326086956521743</v>
      </c>
      <c r="BQ26" s="35" t="str">
        <f t="shared" si="41"/>
        <v>–</v>
      </c>
      <c r="BR26" s="36">
        <f t="shared" si="21"/>
        <v>6.9433568258940221</v>
      </c>
      <c r="BS26" s="37">
        <f t="shared" si="22"/>
        <v>1.69</v>
      </c>
      <c r="BT26" s="38">
        <f t="shared" si="22"/>
        <v>4.7487447845110626</v>
      </c>
      <c r="BU26" s="32">
        <f t="shared" si="23"/>
        <v>0.49641572439697418</v>
      </c>
      <c r="BV26" s="39">
        <f t="shared" si="23"/>
        <v>1.2307739345758533</v>
      </c>
      <c r="BW26" s="32" t="str">
        <f t="shared" si="24"/>
        <v>?</v>
      </c>
      <c r="BX26" s="35" t="str">
        <f t="shared" si="24"/>
        <v>?</v>
      </c>
    </row>
    <row r="27" spans="1:76" ht="16.5" customHeight="1">
      <c r="A27" s="10" t="s">
        <v>100</v>
      </c>
      <c r="B27" s="68" t="str">
        <f>IF(AND((B26&gt;0),(B25&gt;0)),(B26/B25),"")</f>
        <v/>
      </c>
      <c r="C27" s="4" t="s">
        <v>3</v>
      </c>
      <c r="D27" s="68" t="str">
        <f>IF(AND((D26&gt;0),(D25&gt;0)),(D26/D25),"")</f>
        <v/>
      </c>
      <c r="E27" s="4" t="s">
        <v>3</v>
      </c>
      <c r="F27" s="68" t="str">
        <f>IF(AND((F26&gt;0),(F25&gt;0)),(F26/F25),"")</f>
        <v/>
      </c>
      <c r="G27" s="4" t="s">
        <v>3</v>
      </c>
      <c r="H27" s="68" t="str">
        <f>IF(AND((H26&gt;0),(H25&gt;0)),(H26/H25),"")</f>
        <v/>
      </c>
      <c r="I27" s="4" t="s">
        <v>3</v>
      </c>
      <c r="J27" s="68">
        <f>IF(AND((J26&gt;0),(J25&gt;0)),(J26/J25),"")</f>
        <v>0.2279348757497858</v>
      </c>
      <c r="K27" s="4" t="s">
        <v>3</v>
      </c>
      <c r="L27" s="68" t="str">
        <f>IF(AND((L26&gt;0),(L25&gt;0)),(L26/L25),"")</f>
        <v/>
      </c>
      <c r="M27" s="4" t="s">
        <v>3</v>
      </c>
      <c r="N27" s="68" t="str">
        <f>IF(AND((N26&gt;0),(N25&gt;0)),(N26/N25),"")</f>
        <v/>
      </c>
      <c r="O27" s="4" t="s">
        <v>3</v>
      </c>
      <c r="P27" s="68">
        <f>IF(AND((P26&gt;0),(P25&gt;0)),(P26/P25),"")</f>
        <v>0.1984478935698448</v>
      </c>
      <c r="Q27" s="4" t="s">
        <v>3</v>
      </c>
      <c r="R27" s="68" t="str">
        <f>IF(AND((R26&gt;0),(R25&gt;0)),(R26/R25),"")</f>
        <v/>
      </c>
      <c r="S27" s="4" t="s">
        <v>3</v>
      </c>
      <c r="T27" s="68" t="str">
        <f>IF(AND((T26&gt;0),(T25&gt;0)),(T26/T25),"")</f>
        <v/>
      </c>
      <c r="U27" s="4" t="s">
        <v>3</v>
      </c>
      <c r="V27" s="68">
        <f>IF(AND((V26&gt;0),(V25&gt;0)),(V26/V25),"")</f>
        <v>0.17055510860820597</v>
      </c>
      <c r="W27" s="4" t="s">
        <v>3</v>
      </c>
      <c r="X27" s="68">
        <f>IF(AND((X26&gt;0),(X25&gt;0)),(X26/X25),"")</f>
        <v>0.13244353182751539</v>
      </c>
      <c r="Y27" s="4" t="s">
        <v>3</v>
      </c>
      <c r="Z27" s="68">
        <f>IF(AND((Z26&gt;0),(Z25&gt;0)),(Z26/Z25),"")</f>
        <v>0.19738406658739593</v>
      </c>
      <c r="AA27" s="4" t="s">
        <v>3</v>
      </c>
      <c r="AB27" s="68" t="str">
        <f>IF(AND((AB26&gt;0),(AB25&gt;0)),(AB26/AB25),"")</f>
        <v/>
      </c>
      <c r="AC27" s="4" t="s">
        <v>3</v>
      </c>
      <c r="AD27" s="68" t="str">
        <f t="shared" ref="AD27" si="136">IF(AND((AD26&gt;0),(AD25&gt;0)),(AD26/AD25),"")</f>
        <v/>
      </c>
      <c r="AE27" s="4" t="s">
        <v>3</v>
      </c>
      <c r="AF27" s="68" t="str">
        <f t="shared" ref="AF27" si="137">IF(AND((AF26&gt;0),(AF25&gt;0)),(AF26/AF25),"")</f>
        <v/>
      </c>
      <c r="AG27" s="4" t="s">
        <v>3</v>
      </c>
      <c r="AH27" s="68" t="str">
        <f t="shared" ref="AH27" si="138">IF(AND((AH26&gt;0),(AH25&gt;0)),(AH26/AH25),"")</f>
        <v/>
      </c>
      <c r="AI27" s="4" t="s">
        <v>3</v>
      </c>
      <c r="AJ27" s="68">
        <f t="shared" ref="AJ27" si="139">IF(AND((AJ26&gt;0),(AJ25&gt;0)),(AJ26/AJ25),"")</f>
        <v>0.14130434782608697</v>
      </c>
      <c r="AK27" s="4" t="s">
        <v>3</v>
      </c>
      <c r="AL27" s="68" t="str">
        <f t="shared" ref="AL27" si="140">IF(AND((AL26&gt;0),(AL25&gt;0)),(AL26/AL25),"")</f>
        <v/>
      </c>
      <c r="AM27" s="4" t="s">
        <v>3</v>
      </c>
      <c r="AN27" s="68">
        <f t="shared" ref="AN27" si="141">IF(AND((AN26&gt;0),(AN25&gt;0)),(AN26/AN25),"")</f>
        <v>0.13392857142857142</v>
      </c>
      <c r="AO27" s="4" t="s">
        <v>3</v>
      </c>
      <c r="AP27" s="68">
        <f t="shared" ref="AP27" si="142">IF(AND((AP26&gt;0),(AP25&gt;0)),(AP26/AP25),"")</f>
        <v>0.13953488372093023</v>
      </c>
      <c r="AQ27" s="4" t="s">
        <v>3</v>
      </c>
      <c r="AR27" s="68" t="str">
        <f t="shared" ref="AR27" si="143">IF(AND((AR26&gt;0),(AR25&gt;0)),(AR26/AR25),"")</f>
        <v/>
      </c>
      <c r="AS27" s="4" t="s">
        <v>3</v>
      </c>
      <c r="AT27" s="68" t="str">
        <f t="shared" ref="AT27" si="144">IF(AND((AT26&gt;0),(AT25&gt;0)),(AT26/AT25),"")</f>
        <v/>
      </c>
      <c r="AU27" s="4" t="s">
        <v>3</v>
      </c>
      <c r="AV27" s="68" t="str">
        <f t="shared" ref="AV27" si="145">IF(AND((AV26&gt;0),(AV25&gt;0)),(AV26/AV25),"")</f>
        <v/>
      </c>
      <c r="AW27" s="4" t="s">
        <v>3</v>
      </c>
      <c r="AX27" s="68" t="str">
        <f t="shared" ref="AX27" si="146">IF(AND((AX26&gt;0),(AX25&gt;0)),(AX26/AX25),"")</f>
        <v/>
      </c>
      <c r="AY27" s="4" t="s">
        <v>3</v>
      </c>
      <c r="AZ27" s="68" t="str">
        <f t="shared" ref="AZ27" si="147">IF(AND((AZ26&gt;0),(AZ25&gt;0)),(AZ26/AZ25),"")</f>
        <v/>
      </c>
      <c r="BA27" s="4" t="s">
        <v>3</v>
      </c>
      <c r="BB27" s="68" t="str">
        <f t="shared" ref="BB27" si="148">IF(AND((BB26&gt;0),(BB25&gt;0)),(BB26/BB25),"")</f>
        <v/>
      </c>
      <c r="BC27" s="4" t="s">
        <v>3</v>
      </c>
      <c r="BD27" s="68" t="str">
        <f t="shared" ref="BD27" si="149">IF(AND((BD26&gt;0),(BD25&gt;0)),(BD26/BD25),"")</f>
        <v/>
      </c>
      <c r="BE27" s="4" t="s">
        <v>3</v>
      </c>
      <c r="BF27" s="68" t="str">
        <f t="shared" ref="BF27" si="150">IF(AND((BF26&gt;0),(BF25&gt;0)),(BF26/BF25),"")</f>
        <v/>
      </c>
      <c r="BG27" s="4" t="s">
        <v>3</v>
      </c>
      <c r="BH27" s="68" t="str">
        <f t="shared" ref="BH27" si="151">IF(AND((BH26&gt;0),(BH25&gt;0)),(BH26/BH25),"")</f>
        <v/>
      </c>
      <c r="BI27" s="4" t="s">
        <v>3</v>
      </c>
      <c r="BK27" s="57" t="s">
        <v>31</v>
      </c>
      <c r="BL27" s="30">
        <f t="shared" si="16"/>
        <v>8</v>
      </c>
      <c r="BM27" s="40">
        <f t="shared" si="17"/>
        <v>0.13244353182751539</v>
      </c>
      <c r="BN27" s="22" t="str">
        <f t="shared" si="18"/>
        <v>–</v>
      </c>
      <c r="BO27" s="41">
        <f t="shared" si="19"/>
        <v>0.2279348757497858</v>
      </c>
      <c r="BP27" s="24" t="str">
        <f t="shared" si="20"/>
        <v/>
      </c>
      <c r="BQ27" s="6" t="s">
        <v>3</v>
      </c>
      <c r="BR27" s="26" t="str">
        <f t="shared" si="21"/>
        <v/>
      </c>
      <c r="BS27" s="42">
        <f t="shared" si="22"/>
        <v>0.16769165991479207</v>
      </c>
      <c r="BT27" s="28" t="s">
        <v>3</v>
      </c>
      <c r="BU27" s="43">
        <f t="shared" si="23"/>
        <v>3.6521031666503598E-2</v>
      </c>
      <c r="BV27" s="29" t="s">
        <v>3</v>
      </c>
      <c r="BW27" s="22" t="str">
        <f t="shared" si="24"/>
        <v>?</v>
      </c>
      <c r="BX27" s="25" t="s">
        <v>3</v>
      </c>
    </row>
    <row r="28" spans="1:76" ht="16.5" customHeight="1">
      <c r="A28" s="15" t="s">
        <v>97</v>
      </c>
      <c r="B28" s="17"/>
      <c r="C28" s="3"/>
      <c r="D28" s="17"/>
      <c r="E28" s="3"/>
      <c r="F28" s="17"/>
      <c r="G28" s="3"/>
      <c r="H28" s="17"/>
      <c r="I28" s="3"/>
      <c r="J28" s="17"/>
      <c r="K28" s="3"/>
      <c r="L28" s="17"/>
      <c r="M28" s="3"/>
      <c r="N28" s="17"/>
      <c r="O28" s="3"/>
      <c r="P28" s="17"/>
      <c r="Q28" s="3"/>
      <c r="R28" s="17"/>
      <c r="S28" s="3"/>
      <c r="T28" s="17"/>
      <c r="U28" s="3"/>
      <c r="V28" s="17"/>
      <c r="W28" s="3"/>
      <c r="X28" s="17"/>
      <c r="Y28" s="3"/>
      <c r="Z28" s="17"/>
      <c r="AA28" s="3"/>
      <c r="AB28" s="17"/>
      <c r="AC28" s="3"/>
      <c r="AD28" s="17"/>
      <c r="AE28" s="3"/>
      <c r="AF28" s="17"/>
      <c r="AG28" s="3"/>
      <c r="AH28" s="17"/>
      <c r="AI28" s="3"/>
      <c r="AJ28" s="17"/>
      <c r="AK28" s="3"/>
      <c r="AL28" s="17"/>
      <c r="AM28" s="3"/>
      <c r="AN28" s="17"/>
      <c r="AO28" s="3"/>
      <c r="AP28" s="17"/>
      <c r="AQ28" s="3"/>
      <c r="AR28" s="17"/>
      <c r="AS28" s="3"/>
      <c r="AT28" s="17"/>
      <c r="AU28" s="3"/>
      <c r="AV28" s="17"/>
      <c r="AW28" s="3"/>
      <c r="AX28" s="17"/>
      <c r="AY28" s="3"/>
      <c r="AZ28" s="17"/>
      <c r="BA28" s="3"/>
      <c r="BB28" s="17"/>
      <c r="BC28" s="3"/>
      <c r="BD28" s="17"/>
      <c r="BE28" s="3"/>
      <c r="BF28" s="17"/>
      <c r="BG28" s="3"/>
      <c r="BH28" s="17"/>
      <c r="BI28" s="3"/>
      <c r="BK28" s="56" t="s">
        <v>16</v>
      </c>
      <c r="BL28" s="30">
        <f t="shared" si="16"/>
        <v>0</v>
      </c>
      <c r="BM28" s="21"/>
      <c r="BN28" s="22"/>
      <c r="BO28" s="23"/>
      <c r="BP28" s="24"/>
      <c r="BQ28" s="25"/>
      <c r="BR28" s="26"/>
      <c r="BS28" s="27"/>
      <c r="BT28" s="28"/>
      <c r="BU28" s="22"/>
      <c r="BV28" s="29"/>
      <c r="BW28" s="22"/>
      <c r="BX28" s="25"/>
    </row>
    <row r="29" spans="1:76" ht="16.5" customHeight="1">
      <c r="A29" s="10" t="s">
        <v>29</v>
      </c>
      <c r="B29" s="19"/>
      <c r="C29" s="4" t="str">
        <f>IF(AND((B29&gt;0),(B$4&gt;0)),(B29/B$4*100),"")</f>
        <v/>
      </c>
      <c r="D29" s="19">
        <v>9.1999999999999993</v>
      </c>
      <c r="E29" s="4">
        <f>IF(AND((D29&gt;0),(D$4&gt;0)),(D29/D$4*100),"")</f>
        <v>28.421377818968178</v>
      </c>
      <c r="F29" s="19">
        <v>9.9</v>
      </c>
      <c r="G29" s="4">
        <f>IF(AND((F29&gt;0),(F$4&gt;0)),(F29/F$4*100),"")</f>
        <v>26.612903225806448</v>
      </c>
      <c r="H29" s="19">
        <v>9.1999999999999993</v>
      </c>
      <c r="I29" s="4">
        <f>IF(AND((H29&gt;0),(H$4&gt;0)),(H29/H$4*100),"")</f>
        <v>24.210526315789473</v>
      </c>
      <c r="J29" s="19">
        <v>11.48</v>
      </c>
      <c r="K29" s="4">
        <f>IF(AND((J29&gt;0),(J$4&gt;0)),(J29/J$4*100),"")</f>
        <v>29.966066301226835</v>
      </c>
      <c r="L29" s="19">
        <v>9.34</v>
      </c>
      <c r="M29" s="4">
        <f>IF(AND((L29&gt;0),(L$4&gt;0)),(L29/L$4*100),"")</f>
        <v>28.685503685503683</v>
      </c>
      <c r="N29" s="19">
        <v>9.01</v>
      </c>
      <c r="O29" s="4">
        <f>IF(AND((N29&gt;0),(N$4&gt;0)),(N29/N$4*100),"")</f>
        <v>27.15491259795057</v>
      </c>
      <c r="P29" s="19">
        <v>9.5</v>
      </c>
      <c r="Q29" s="4">
        <f>IF(AND((P29&gt;0),(P$4&gt;0)),(P29/P$4*100),"")</f>
        <v>27.306697326818053</v>
      </c>
      <c r="R29" s="19">
        <v>10.46</v>
      </c>
      <c r="S29" s="4">
        <f>IF(AND((R29&gt;0),(R$4&gt;0)),(R29/R$4*100),"")</f>
        <v>26.588713777325879</v>
      </c>
      <c r="T29" s="19">
        <v>9.92</v>
      </c>
      <c r="U29" s="4">
        <f>IF(AND((T29&gt;0),(T$4&gt;0)),(T29/T$4*100),"")</f>
        <v>26.292075271667109</v>
      </c>
      <c r="V29" s="19">
        <v>12.78</v>
      </c>
      <c r="W29" s="4">
        <f>IF(AND((V29&gt;0),(V$4&gt;0)),(V29/V$4*100),"")</f>
        <v>32.904222451081353</v>
      </c>
      <c r="X29" s="19">
        <v>8.32</v>
      </c>
      <c r="Y29" s="4">
        <f>IF(AND((X29&gt;0),(X$4&gt;0)),(X29/X$4*100),"")</f>
        <v>23.669985775248936</v>
      </c>
      <c r="Z29" s="19">
        <v>7.7</v>
      </c>
      <c r="AA29" s="4">
        <f>IF(AND((Z29&gt;0),(Z$4&gt;0)),(Z29/Z$4*100),"")</f>
        <v>25.9871751603105</v>
      </c>
      <c r="AB29" s="19">
        <v>8.36</v>
      </c>
      <c r="AC29" s="4">
        <f>IF(AND((AB29&gt;0),(AB$4&gt;0)),(AB29/AB$4*100),"")</f>
        <v>23.24159021406728</v>
      </c>
      <c r="AD29" s="19">
        <v>9.56</v>
      </c>
      <c r="AE29" s="4">
        <f t="shared" ref="AE29:AE30" si="152">IF(AND((AD29&gt;0),(AD$4&gt;0)),(AD29/AD$4*100),"")</f>
        <v>25.244256667546871</v>
      </c>
      <c r="AF29" s="19">
        <v>9.68</v>
      </c>
      <c r="AG29" s="4">
        <f t="shared" ref="AG29:AG30" si="153">IF(AND((AF29&gt;0),(AF$4&gt;0)),(AF29/AF$4*100),"")</f>
        <v>27.97687861271676</v>
      </c>
      <c r="AH29" s="19">
        <v>8.6</v>
      </c>
      <c r="AI29" s="4">
        <f t="shared" ref="AI29:AI30" si="154">IF(AND((AH29&gt;0),(AH$4&gt;0)),(AH29/AH$4*100),"")</f>
        <v>25.481481481481481</v>
      </c>
      <c r="AJ29" s="19">
        <v>9</v>
      </c>
      <c r="AK29" s="4">
        <f t="shared" ref="AK29:AK30" si="155">IF(AND((AJ29&gt;0),(AJ$4&gt;0)),(AJ29/AJ$4*100),"")</f>
        <v>24.456521739130437</v>
      </c>
      <c r="AL29" s="19">
        <v>8.6999999999999993</v>
      </c>
      <c r="AM29" s="4">
        <f t="shared" ref="AM29:AM30" si="156">IF(AND((AL29&gt;0),(AL$4&gt;0)),(AL29/AL$4*100),"")</f>
        <v>26.403641881638841</v>
      </c>
      <c r="AN29" s="19">
        <v>10.5</v>
      </c>
      <c r="AO29" s="4">
        <f t="shared" ref="AO29:AO30" si="157">IF(AND((AN29&gt;0),(AN$4&gt;0)),(AN29/AN$4*100),"")</f>
        <v>25.925925925925924</v>
      </c>
      <c r="AP29" s="19">
        <v>8</v>
      </c>
      <c r="AQ29" s="4">
        <f t="shared" ref="AQ29:AQ30" si="158">IF(AND((AP29&gt;0),(AP$4&gt;0)),(AP29/AP$4*100),"")</f>
        <v>26.229508196721312</v>
      </c>
      <c r="AR29" s="19"/>
      <c r="AS29" s="4" t="str">
        <f t="shared" ref="AS29:AS30" si="159">IF(AND((AR29&gt;0),(AR$4&gt;0)),(AR29/AR$4*100),"")</f>
        <v/>
      </c>
      <c r="AT29" s="19"/>
      <c r="AU29" s="4" t="str">
        <f t="shared" ref="AU29:AU30" si="160">IF(AND((AT29&gt;0),(AT$4&gt;0)),(AT29/AT$4*100),"")</f>
        <v/>
      </c>
      <c r="AV29" s="19"/>
      <c r="AW29" s="4" t="str">
        <f t="shared" ref="AW29:AW30" si="161">IF(AND((AV29&gt;0),(AV$4&gt;0)),(AV29/AV$4*100),"")</f>
        <v/>
      </c>
      <c r="AX29" s="19"/>
      <c r="AY29" s="4" t="str">
        <f t="shared" ref="AY29:AY30" si="162">IF(AND((AX29&gt;0),(AX$4&gt;0)),(AX29/AX$4*100),"")</f>
        <v/>
      </c>
      <c r="AZ29" s="19"/>
      <c r="BA29" s="4" t="str">
        <f t="shared" ref="BA29:BA30" si="163">IF(AND((AZ29&gt;0),(AZ$4&gt;0)),(AZ29/AZ$4*100),"")</f>
        <v/>
      </c>
      <c r="BB29" s="19"/>
      <c r="BC29" s="4" t="str">
        <f t="shared" ref="BC29:BC30" si="164">IF(AND((BB29&gt;0),(BB$4&gt;0)),(BB29/BB$4*100),"")</f>
        <v/>
      </c>
      <c r="BD29" s="19"/>
      <c r="BE29" s="4" t="str">
        <f t="shared" ref="BE29:BE30" si="165">IF(AND((BD29&gt;0),(BD$4&gt;0)),(BD29/BD$4*100),"")</f>
        <v/>
      </c>
      <c r="BF29" s="19"/>
      <c r="BG29" s="4" t="str">
        <f t="shared" ref="BG29:BG30" si="166">IF(AND((BF29&gt;0),(BF$4&gt;0)),(BF29/BF$4*100),"")</f>
        <v/>
      </c>
      <c r="BH29" s="19"/>
      <c r="BI29" s="4" t="str">
        <f t="shared" ref="BI29:BI30" si="167">IF(AND((BH29&gt;0),(BH$4&gt;0)),(BH29/BH$4*100),"")</f>
        <v/>
      </c>
      <c r="BK29" s="57" t="s">
        <v>29</v>
      </c>
      <c r="BL29" s="30">
        <f t="shared" si="16"/>
        <v>20</v>
      </c>
      <c r="BM29" s="31">
        <f t="shared" si="17"/>
        <v>7.7</v>
      </c>
      <c r="BN29" s="32" t="str">
        <f t="shared" si="18"/>
        <v>–</v>
      </c>
      <c r="BO29" s="33">
        <f t="shared" si="19"/>
        <v>12.78</v>
      </c>
      <c r="BP29" s="34">
        <f t="shared" si="20"/>
        <v>23.24159021406728</v>
      </c>
      <c r="BQ29" s="35" t="str">
        <f t="shared" si="41"/>
        <v>–</v>
      </c>
      <c r="BR29" s="36">
        <f t="shared" si="21"/>
        <v>32.904222451081353</v>
      </c>
      <c r="BS29" s="37">
        <f t="shared" si="22"/>
        <v>9.4604999999999997</v>
      </c>
      <c r="BT29" s="38">
        <f t="shared" si="22"/>
        <v>26.637998221346301</v>
      </c>
      <c r="BU29" s="32">
        <f t="shared" si="23"/>
        <v>1.1980092039010259</v>
      </c>
      <c r="BV29" s="39">
        <f t="shared" si="23"/>
        <v>2.2451421423504558</v>
      </c>
      <c r="BW29" s="32" t="str">
        <f t="shared" si="24"/>
        <v>?</v>
      </c>
      <c r="BX29" s="35" t="str">
        <f t="shared" si="24"/>
        <v>?</v>
      </c>
    </row>
    <row r="30" spans="1:76" ht="16.5" customHeight="1">
      <c r="A30" s="10" t="s">
        <v>30</v>
      </c>
      <c r="B30" s="19"/>
      <c r="C30" s="4" t="str">
        <f>IF(AND((B30&gt;0),(B$4&gt;0)),(B30/B$4*100),"")</f>
        <v/>
      </c>
      <c r="D30" s="19"/>
      <c r="E30" s="4" t="str">
        <f>IF(AND((D30&gt;0),(D$4&gt;0)),(D30/D$4*100),"")</f>
        <v/>
      </c>
      <c r="F30" s="19"/>
      <c r="G30" s="4" t="str">
        <f>IF(AND((F30&gt;0),(F$4&gt;0)),(F30/F$4*100),"")</f>
        <v/>
      </c>
      <c r="H30" s="19">
        <v>1.3</v>
      </c>
      <c r="I30" s="4">
        <f>IF(AND((H30&gt;0),(H$4&gt;0)),(H30/H$4*100),"")</f>
        <v>3.4210526315789478</v>
      </c>
      <c r="J30" s="19">
        <v>2.0699999999999998</v>
      </c>
      <c r="K30" s="4">
        <f>IF(AND((J30&gt;0),(J$4&gt;0)),(J30/J$4*100),"")</f>
        <v>5.4032889584964749</v>
      </c>
      <c r="L30" s="19"/>
      <c r="M30" s="4" t="str">
        <f>IF(AND((L30&gt;0),(L$4&gt;0)),(L30/L$4*100),"")</f>
        <v/>
      </c>
      <c r="N30" s="19">
        <v>1.68</v>
      </c>
      <c r="O30" s="4">
        <f>IF(AND((N30&gt;0),(N$4&gt;0)),(N30/N$4*100),"")</f>
        <v>5.0632911392405067</v>
      </c>
      <c r="P30" s="19">
        <v>1.87</v>
      </c>
      <c r="Q30" s="4">
        <f>IF(AND((P30&gt;0),(P$4&gt;0)),(P30/P$4*100),"")</f>
        <v>5.3751077895947112</v>
      </c>
      <c r="R30" s="19"/>
      <c r="S30" s="4" t="str">
        <f>IF(AND((R30&gt;0),(R$4&gt;0)),(R30/R$4*100),"")</f>
        <v/>
      </c>
      <c r="T30" s="19"/>
      <c r="U30" s="4" t="str">
        <f>IF(AND((T30&gt;0),(T$4&gt;0)),(T30/T$4*100),"")</f>
        <v/>
      </c>
      <c r="V30" s="19">
        <v>2.64</v>
      </c>
      <c r="W30" s="4">
        <f>IF(AND((V30&gt;0),(V$4&gt;0)),(V30/V$4*100),"")</f>
        <v>6.7971163748712664</v>
      </c>
      <c r="X30" s="19">
        <v>1.89</v>
      </c>
      <c r="Y30" s="4">
        <f>IF(AND((X30&gt;0),(X$4&gt;0)),(X30/X$4*100),"")</f>
        <v>5.3769559032716927</v>
      </c>
      <c r="Z30" s="19">
        <v>1.53</v>
      </c>
      <c r="AA30" s="4">
        <f>IF(AND((Z30&gt;0),(Z$4&gt;0)),(Z30/Z$4*100),"")</f>
        <v>5.1636854539318255</v>
      </c>
      <c r="AB30" s="19"/>
      <c r="AC30" s="4" t="str">
        <f>IF(AND((AB30&gt;0),(AB$4&gt;0)),(AB30/AB$4*100),"")</f>
        <v/>
      </c>
      <c r="AD30" s="19"/>
      <c r="AE30" s="4" t="str">
        <f t="shared" si="152"/>
        <v/>
      </c>
      <c r="AF30" s="19"/>
      <c r="AG30" s="4" t="str">
        <f t="shared" si="153"/>
        <v/>
      </c>
      <c r="AH30" s="19"/>
      <c r="AI30" s="4" t="str">
        <f t="shared" si="154"/>
        <v/>
      </c>
      <c r="AJ30" s="19"/>
      <c r="AK30" s="4" t="str">
        <f t="shared" si="155"/>
        <v/>
      </c>
      <c r="AL30" s="19"/>
      <c r="AM30" s="4" t="str">
        <f t="shared" si="156"/>
        <v/>
      </c>
      <c r="AN30" s="19">
        <v>1.6</v>
      </c>
      <c r="AO30" s="4">
        <f t="shared" si="157"/>
        <v>3.9506172839506171</v>
      </c>
      <c r="AP30" s="19"/>
      <c r="AQ30" s="4" t="str">
        <f t="shared" si="158"/>
        <v/>
      </c>
      <c r="AR30" s="19"/>
      <c r="AS30" s="4" t="str">
        <f t="shared" si="159"/>
        <v/>
      </c>
      <c r="AT30" s="19"/>
      <c r="AU30" s="4" t="str">
        <f t="shared" si="160"/>
        <v/>
      </c>
      <c r="AV30" s="19"/>
      <c r="AW30" s="4" t="str">
        <f t="shared" si="161"/>
        <v/>
      </c>
      <c r="AX30" s="19"/>
      <c r="AY30" s="4" t="str">
        <f t="shared" si="162"/>
        <v/>
      </c>
      <c r="AZ30" s="19"/>
      <c r="BA30" s="4" t="str">
        <f t="shared" si="163"/>
        <v/>
      </c>
      <c r="BB30" s="19"/>
      <c r="BC30" s="4" t="str">
        <f t="shared" si="164"/>
        <v/>
      </c>
      <c r="BD30" s="19"/>
      <c r="BE30" s="4" t="str">
        <f t="shared" si="165"/>
        <v/>
      </c>
      <c r="BF30" s="19"/>
      <c r="BG30" s="4" t="str">
        <f t="shared" si="166"/>
        <v/>
      </c>
      <c r="BH30" s="19"/>
      <c r="BI30" s="4" t="str">
        <f t="shared" si="167"/>
        <v/>
      </c>
      <c r="BK30" s="57" t="s">
        <v>30</v>
      </c>
      <c r="BL30" s="30">
        <f t="shared" si="16"/>
        <v>8</v>
      </c>
      <c r="BM30" s="31">
        <f t="shared" si="17"/>
        <v>1.3</v>
      </c>
      <c r="BN30" s="32" t="str">
        <f t="shared" si="18"/>
        <v>–</v>
      </c>
      <c r="BO30" s="33">
        <f t="shared" si="19"/>
        <v>2.64</v>
      </c>
      <c r="BP30" s="34">
        <f t="shared" si="20"/>
        <v>3.4210526315789478</v>
      </c>
      <c r="BQ30" s="35" t="str">
        <f t="shared" si="41"/>
        <v>–</v>
      </c>
      <c r="BR30" s="36">
        <f t="shared" si="21"/>
        <v>6.7971163748712664</v>
      </c>
      <c r="BS30" s="37">
        <f t="shared" si="22"/>
        <v>1.8225</v>
      </c>
      <c r="BT30" s="38">
        <f t="shared" si="22"/>
        <v>5.0688894418670056</v>
      </c>
      <c r="BU30" s="32">
        <f t="shared" si="23"/>
        <v>0.4079128058088608</v>
      </c>
      <c r="BV30" s="39">
        <f t="shared" si="23"/>
        <v>1.0185551662749519</v>
      </c>
      <c r="BW30" s="32" t="str">
        <f t="shared" si="24"/>
        <v>?</v>
      </c>
      <c r="BX30" s="35" t="str">
        <f t="shared" si="24"/>
        <v>?</v>
      </c>
    </row>
    <row r="31" spans="1:76" ht="16.5" customHeight="1">
      <c r="A31" s="10" t="s">
        <v>100</v>
      </c>
      <c r="B31" s="68" t="str">
        <f>IF(AND((B30&gt;0),(B29&gt;0)),(B30/B29),"")</f>
        <v/>
      </c>
      <c r="C31" s="4" t="s">
        <v>3</v>
      </c>
      <c r="D31" s="68" t="str">
        <f>IF(AND((D30&gt;0),(D29&gt;0)),(D30/D29),"")</f>
        <v/>
      </c>
      <c r="E31" s="4" t="s">
        <v>3</v>
      </c>
      <c r="F31" s="68" t="str">
        <f>IF(AND((F30&gt;0),(F29&gt;0)),(F30/F29),"")</f>
        <v/>
      </c>
      <c r="G31" s="4" t="s">
        <v>3</v>
      </c>
      <c r="H31" s="68">
        <f>IF(AND((H30&gt;0),(H29&gt;0)),(H30/H29),"")</f>
        <v>0.14130434782608697</v>
      </c>
      <c r="I31" s="4" t="s">
        <v>3</v>
      </c>
      <c r="J31" s="68">
        <f>IF(AND((J30&gt;0),(J29&gt;0)),(J30/J29),"")</f>
        <v>0.18031358885017421</v>
      </c>
      <c r="K31" s="4" t="s">
        <v>3</v>
      </c>
      <c r="L31" s="68" t="str">
        <f>IF(AND((L30&gt;0),(L29&gt;0)),(L30/L29),"")</f>
        <v/>
      </c>
      <c r="M31" s="4" t="s">
        <v>3</v>
      </c>
      <c r="N31" s="68">
        <f>IF(AND((N30&gt;0),(N29&gt;0)),(N30/N29),"")</f>
        <v>0.18645948945615981</v>
      </c>
      <c r="O31" s="4" t="s">
        <v>3</v>
      </c>
      <c r="P31" s="68">
        <f>IF(AND((P30&gt;0),(P29&gt;0)),(P30/P29),"")</f>
        <v>0.1968421052631579</v>
      </c>
      <c r="Q31" s="4" t="s">
        <v>3</v>
      </c>
      <c r="R31" s="68" t="str">
        <f>IF(AND((R30&gt;0),(R29&gt;0)),(R30/R29),"")</f>
        <v/>
      </c>
      <c r="S31" s="4" t="s">
        <v>3</v>
      </c>
      <c r="T31" s="68" t="str">
        <f>IF(AND((T30&gt;0),(T29&gt;0)),(T30/T29),"")</f>
        <v/>
      </c>
      <c r="U31" s="4" t="s">
        <v>3</v>
      </c>
      <c r="V31" s="68">
        <f>IF(AND((V30&gt;0),(V29&gt;0)),(V30/V29),"")</f>
        <v>0.20657276995305165</v>
      </c>
      <c r="W31" s="4" t="s">
        <v>3</v>
      </c>
      <c r="X31" s="68">
        <f>IF(AND((X30&gt;0),(X29&gt;0)),(X30/X29),"")</f>
        <v>0.22716346153846151</v>
      </c>
      <c r="Y31" s="4" t="s">
        <v>3</v>
      </c>
      <c r="Z31" s="68">
        <f>IF(AND((Z30&gt;0),(Z29&gt;0)),(Z30/Z29),"")</f>
        <v>0.19870129870129871</v>
      </c>
      <c r="AA31" s="4" t="s">
        <v>3</v>
      </c>
      <c r="AB31" s="68" t="str">
        <f>IF(AND((AB30&gt;0),(AB29&gt;0)),(AB30/AB29),"")</f>
        <v/>
      </c>
      <c r="AC31" s="4" t="s">
        <v>3</v>
      </c>
      <c r="AD31" s="68" t="str">
        <f t="shared" ref="AD31" si="168">IF(AND((AD30&gt;0),(AD29&gt;0)),(AD30/AD29),"")</f>
        <v/>
      </c>
      <c r="AE31" s="4" t="s">
        <v>3</v>
      </c>
      <c r="AF31" s="68" t="str">
        <f t="shared" ref="AF31" si="169">IF(AND((AF30&gt;0),(AF29&gt;0)),(AF30/AF29),"")</f>
        <v/>
      </c>
      <c r="AG31" s="4" t="s">
        <v>3</v>
      </c>
      <c r="AH31" s="68" t="str">
        <f t="shared" ref="AH31" si="170">IF(AND((AH30&gt;0),(AH29&gt;0)),(AH30/AH29),"")</f>
        <v/>
      </c>
      <c r="AI31" s="4" t="s">
        <v>3</v>
      </c>
      <c r="AJ31" s="68" t="str">
        <f t="shared" ref="AJ31" si="171">IF(AND((AJ30&gt;0),(AJ29&gt;0)),(AJ30/AJ29),"")</f>
        <v/>
      </c>
      <c r="AK31" s="4" t="s">
        <v>3</v>
      </c>
      <c r="AL31" s="68" t="str">
        <f t="shared" ref="AL31" si="172">IF(AND((AL30&gt;0),(AL29&gt;0)),(AL30/AL29),"")</f>
        <v/>
      </c>
      <c r="AM31" s="4" t="s">
        <v>3</v>
      </c>
      <c r="AN31" s="68">
        <f t="shared" ref="AN31" si="173">IF(AND((AN30&gt;0),(AN29&gt;0)),(AN30/AN29),"")</f>
        <v>0.15238095238095239</v>
      </c>
      <c r="AO31" s="4" t="s">
        <v>3</v>
      </c>
      <c r="AP31" s="68" t="str">
        <f t="shared" ref="AP31" si="174">IF(AND((AP30&gt;0),(AP29&gt;0)),(AP30/AP29),"")</f>
        <v/>
      </c>
      <c r="AQ31" s="4" t="s">
        <v>3</v>
      </c>
      <c r="AR31" s="68" t="str">
        <f t="shared" ref="AR31" si="175">IF(AND((AR30&gt;0),(AR29&gt;0)),(AR30/AR29),"")</f>
        <v/>
      </c>
      <c r="AS31" s="4" t="s">
        <v>3</v>
      </c>
      <c r="AT31" s="68" t="str">
        <f t="shared" ref="AT31" si="176">IF(AND((AT30&gt;0),(AT29&gt;0)),(AT30/AT29),"")</f>
        <v/>
      </c>
      <c r="AU31" s="4" t="s">
        <v>3</v>
      </c>
      <c r="AV31" s="68" t="str">
        <f t="shared" ref="AV31" si="177">IF(AND((AV30&gt;0),(AV29&gt;0)),(AV30/AV29),"")</f>
        <v/>
      </c>
      <c r="AW31" s="4" t="s">
        <v>3</v>
      </c>
      <c r="AX31" s="68" t="str">
        <f t="shared" ref="AX31" si="178">IF(AND((AX30&gt;0),(AX29&gt;0)),(AX30/AX29),"")</f>
        <v/>
      </c>
      <c r="AY31" s="4" t="s">
        <v>3</v>
      </c>
      <c r="AZ31" s="68" t="str">
        <f t="shared" ref="AZ31" si="179">IF(AND((AZ30&gt;0),(AZ29&gt;0)),(AZ30/AZ29),"")</f>
        <v/>
      </c>
      <c r="BA31" s="4" t="s">
        <v>3</v>
      </c>
      <c r="BB31" s="68" t="str">
        <f t="shared" ref="BB31" si="180">IF(AND((BB30&gt;0),(BB29&gt;0)),(BB30/BB29),"")</f>
        <v/>
      </c>
      <c r="BC31" s="4" t="s">
        <v>3</v>
      </c>
      <c r="BD31" s="68" t="str">
        <f t="shared" ref="BD31" si="181">IF(AND((BD30&gt;0),(BD29&gt;0)),(BD30/BD29),"")</f>
        <v/>
      </c>
      <c r="BE31" s="4" t="s">
        <v>3</v>
      </c>
      <c r="BF31" s="68" t="str">
        <f t="shared" ref="BF31" si="182">IF(AND((BF30&gt;0),(BF29&gt;0)),(BF30/BF29),"")</f>
        <v/>
      </c>
      <c r="BG31" s="4" t="s">
        <v>3</v>
      </c>
      <c r="BH31" s="68" t="str">
        <f t="shared" ref="BH31" si="183">IF(AND((BH30&gt;0),(BH29&gt;0)),(BH30/BH29),"")</f>
        <v/>
      </c>
      <c r="BI31" s="4" t="s">
        <v>3</v>
      </c>
      <c r="BK31" s="57" t="s">
        <v>31</v>
      </c>
      <c r="BL31" s="30">
        <f t="shared" si="16"/>
        <v>8</v>
      </c>
      <c r="BM31" s="40">
        <f t="shared" si="17"/>
        <v>0.14130434782608697</v>
      </c>
      <c r="BN31" s="22" t="str">
        <f t="shared" si="18"/>
        <v>–</v>
      </c>
      <c r="BO31" s="41">
        <f t="shared" si="19"/>
        <v>0.22716346153846151</v>
      </c>
      <c r="BP31" s="24" t="str">
        <f t="shared" si="20"/>
        <v/>
      </c>
      <c r="BQ31" s="6" t="s">
        <v>3</v>
      </c>
      <c r="BR31" s="26" t="str">
        <f t="shared" si="21"/>
        <v/>
      </c>
      <c r="BS31" s="42">
        <f t="shared" si="22"/>
        <v>0.18621725174616788</v>
      </c>
      <c r="BT31" s="28" t="s">
        <v>3</v>
      </c>
      <c r="BU31" s="43">
        <f t="shared" si="23"/>
        <v>2.8174593840209282E-2</v>
      </c>
      <c r="BV31" s="29" t="s">
        <v>3</v>
      </c>
      <c r="BW31" s="22" t="str">
        <f t="shared" si="24"/>
        <v>?</v>
      </c>
      <c r="BX31" s="25" t="s">
        <v>3</v>
      </c>
    </row>
    <row r="32" spans="1:76" ht="16.5" customHeight="1">
      <c r="A32" s="15" t="s">
        <v>98</v>
      </c>
      <c r="B32" s="17"/>
      <c r="C32" s="3"/>
      <c r="D32" s="17"/>
      <c r="E32" s="3"/>
      <c r="F32" s="17"/>
      <c r="G32" s="3"/>
      <c r="H32" s="17"/>
      <c r="I32" s="3"/>
      <c r="J32" s="17"/>
      <c r="K32" s="3"/>
      <c r="L32" s="17"/>
      <c r="M32" s="3"/>
      <c r="N32" s="17"/>
      <c r="O32" s="3"/>
      <c r="P32" s="17"/>
      <c r="Q32" s="3"/>
      <c r="R32" s="17"/>
      <c r="S32" s="3"/>
      <c r="T32" s="17"/>
      <c r="U32" s="3"/>
      <c r="V32" s="17"/>
      <c r="W32" s="3"/>
      <c r="X32" s="17"/>
      <c r="Y32" s="3"/>
      <c r="Z32" s="17"/>
      <c r="AA32" s="3"/>
      <c r="AB32" s="17"/>
      <c r="AC32" s="3"/>
      <c r="AD32" s="17"/>
      <c r="AE32" s="3"/>
      <c r="AF32" s="17"/>
      <c r="AG32" s="3"/>
      <c r="AH32" s="17"/>
      <c r="AI32" s="3"/>
      <c r="AJ32" s="17"/>
      <c r="AK32" s="3"/>
      <c r="AL32" s="17"/>
      <c r="AM32" s="3"/>
      <c r="AN32" s="17"/>
      <c r="AO32" s="3"/>
      <c r="AP32" s="17"/>
      <c r="AQ32" s="3"/>
      <c r="AR32" s="17"/>
      <c r="AS32" s="3"/>
      <c r="AT32" s="17"/>
      <c r="AU32" s="3"/>
      <c r="AV32" s="17"/>
      <c r="AW32" s="3"/>
      <c r="AX32" s="17"/>
      <c r="AY32" s="3"/>
      <c r="AZ32" s="17"/>
      <c r="BA32" s="3"/>
      <c r="BB32" s="17"/>
      <c r="BC32" s="3"/>
      <c r="BD32" s="17"/>
      <c r="BE32" s="3"/>
      <c r="BF32" s="17"/>
      <c r="BG32" s="3"/>
      <c r="BH32" s="17"/>
      <c r="BI32" s="3"/>
      <c r="BK32" s="56" t="s">
        <v>17</v>
      </c>
      <c r="BL32" s="30">
        <f t="shared" si="16"/>
        <v>0</v>
      </c>
      <c r="BM32" s="21"/>
      <c r="BN32" s="22"/>
      <c r="BO32" s="23"/>
      <c r="BP32" s="24"/>
      <c r="BQ32" s="25"/>
      <c r="BR32" s="26"/>
      <c r="BS32" s="27"/>
      <c r="BT32" s="28"/>
      <c r="BU32" s="22"/>
      <c r="BV32" s="29"/>
      <c r="BW32" s="22"/>
      <c r="BX32" s="25"/>
    </row>
    <row r="33" spans="1:76" ht="16.5" customHeight="1">
      <c r="A33" s="10" t="s">
        <v>29</v>
      </c>
      <c r="B33" s="19"/>
      <c r="C33" s="4" t="str">
        <f>IF(AND((B33&gt;0),(B$4&gt;0)),(B33/B$4*100),"")</f>
        <v/>
      </c>
      <c r="D33" s="19"/>
      <c r="E33" s="4" t="str">
        <f>IF(AND((D33&gt;0),(D$4&gt;0)),(D33/D$4*100),"")</f>
        <v/>
      </c>
      <c r="F33" s="19">
        <v>9.9</v>
      </c>
      <c r="G33" s="4">
        <f>IF(AND((F33&gt;0),(F$4&gt;0)),(F33/F$4*100),"")</f>
        <v>26.612903225806448</v>
      </c>
      <c r="H33" s="19">
        <v>9.1</v>
      </c>
      <c r="I33" s="4">
        <f>IF(AND((H33&gt;0),(H$4&gt;0)),(H33/H$4*100),"")</f>
        <v>23.94736842105263</v>
      </c>
      <c r="J33" s="19">
        <v>11.01</v>
      </c>
      <c r="K33" s="4">
        <f>IF(AND((J33&gt;0),(J$4&gt;0)),(J33/J$4*100),"")</f>
        <v>28.739232576350819</v>
      </c>
      <c r="L33" s="19">
        <v>9.8699999999999992</v>
      </c>
      <c r="M33" s="4">
        <f>IF(AND((L33&gt;0),(L$4&gt;0)),(L33/L$4*100),"")</f>
        <v>30.313267813267807</v>
      </c>
      <c r="N33" s="19">
        <v>9.58</v>
      </c>
      <c r="O33" s="4">
        <f>IF(AND((N33&gt;0),(N$4&gt;0)),(N33/N$4*100),"")</f>
        <v>28.872814948764315</v>
      </c>
      <c r="P33" s="19">
        <v>8.42</v>
      </c>
      <c r="Q33" s="4">
        <f>IF(AND((P33&gt;0),(P$4&gt;0)),(P33/P$4*100),"")</f>
        <v>24.202356999137685</v>
      </c>
      <c r="R33" s="19">
        <v>11.27</v>
      </c>
      <c r="S33" s="4">
        <f>IF(AND((R33&gt;0),(R$4&gt;0)),(R33/R$4*100),"")</f>
        <v>28.647686832740209</v>
      </c>
      <c r="T33" s="19">
        <v>12.08</v>
      </c>
      <c r="U33" s="4">
        <f>IF(AND((T33&gt;0),(T$4&gt;0)),(T33/T$4*100),"")</f>
        <v>32.016962629207526</v>
      </c>
      <c r="V33" s="19">
        <v>12.5</v>
      </c>
      <c r="W33" s="4">
        <f>IF(AND((V33&gt;0),(V$4&gt;0)),(V33/V$4*100),"")</f>
        <v>32.183316168898038</v>
      </c>
      <c r="X33" s="19">
        <v>8.2899999999999991</v>
      </c>
      <c r="Y33" s="4">
        <f>IF(AND((X33&gt;0),(X$4&gt;0)),(X33/X$4*100),"")</f>
        <v>23.584637268847793</v>
      </c>
      <c r="Z33" s="19">
        <v>7.53</v>
      </c>
      <c r="AA33" s="4">
        <f>IF(AND((Z33&gt;0),(Z$4&gt;0)),(Z33/Z$4*100),"")</f>
        <v>25.413432332095848</v>
      </c>
      <c r="AB33" s="19">
        <v>8.48</v>
      </c>
      <c r="AC33" s="4">
        <f>IF(AND((AB33&gt;0),(AB$4&gt;0)),(AB33/AB$4*100),"")</f>
        <v>23.575201556852935</v>
      </c>
      <c r="AD33" s="19">
        <v>8.48</v>
      </c>
      <c r="AE33" s="4">
        <f t="shared" ref="AE33:AE34" si="184">IF(AND((AD33&gt;0),(AD$4&gt;0)),(AD33/AD$4*100),"")</f>
        <v>22.392395035648274</v>
      </c>
      <c r="AF33" s="19">
        <v>9.57</v>
      </c>
      <c r="AG33" s="4">
        <f t="shared" ref="AG33:AG34" si="185">IF(AND((AF33&gt;0),(AF$4&gt;0)),(AF33/AF$4*100),"")</f>
        <v>27.658959537572255</v>
      </c>
      <c r="AH33" s="19">
        <v>9</v>
      </c>
      <c r="AI33" s="4">
        <f t="shared" ref="AI33:AI34" si="186">IF(AND((AH33&gt;0),(AH$4&gt;0)),(AH33/AH$4*100),"")</f>
        <v>26.666666666666668</v>
      </c>
      <c r="AJ33" s="19">
        <v>8.9</v>
      </c>
      <c r="AK33" s="4">
        <f t="shared" ref="AK33:AK34" si="187">IF(AND((AJ33&gt;0),(AJ$4&gt;0)),(AJ33/AJ$4*100),"")</f>
        <v>24.184782608695656</v>
      </c>
      <c r="AL33" s="19">
        <v>8.6999999999999993</v>
      </c>
      <c r="AM33" s="4">
        <f t="shared" ref="AM33:AM34" si="188">IF(AND((AL33&gt;0),(AL$4&gt;0)),(AL33/AL$4*100),"")</f>
        <v>26.403641881638841</v>
      </c>
      <c r="AN33" s="19">
        <v>10.5</v>
      </c>
      <c r="AO33" s="4">
        <f t="shared" ref="AO33:AO34" si="189">IF(AND((AN33&gt;0),(AN$4&gt;0)),(AN33/AN$4*100),"")</f>
        <v>25.925925925925924</v>
      </c>
      <c r="AP33" s="19"/>
      <c r="AQ33" s="4" t="str">
        <f t="shared" ref="AQ33:AQ34" si="190">IF(AND((AP33&gt;0),(AP$4&gt;0)),(AP33/AP$4*100),"")</f>
        <v/>
      </c>
      <c r="AR33" s="19"/>
      <c r="AS33" s="4" t="str">
        <f t="shared" ref="AS33:AS34" si="191">IF(AND((AR33&gt;0),(AR$4&gt;0)),(AR33/AR$4*100),"")</f>
        <v/>
      </c>
      <c r="AT33" s="19"/>
      <c r="AU33" s="4" t="str">
        <f t="shared" ref="AU33:AU34" si="192">IF(AND((AT33&gt;0),(AT$4&gt;0)),(AT33/AT$4*100),"")</f>
        <v/>
      </c>
      <c r="AV33" s="19"/>
      <c r="AW33" s="4" t="str">
        <f t="shared" ref="AW33:AW34" si="193">IF(AND((AV33&gt;0),(AV$4&gt;0)),(AV33/AV$4*100),"")</f>
        <v/>
      </c>
      <c r="AX33" s="19"/>
      <c r="AY33" s="4" t="str">
        <f t="shared" ref="AY33:AY34" si="194">IF(AND((AX33&gt;0),(AX$4&gt;0)),(AX33/AX$4*100),"")</f>
        <v/>
      </c>
      <c r="AZ33" s="19"/>
      <c r="BA33" s="4" t="str">
        <f t="shared" ref="BA33:BA34" si="195">IF(AND((AZ33&gt;0),(AZ$4&gt;0)),(AZ33/AZ$4*100),"")</f>
        <v/>
      </c>
      <c r="BB33" s="19"/>
      <c r="BC33" s="4" t="str">
        <f t="shared" ref="BC33:BC34" si="196">IF(AND((BB33&gt;0),(BB$4&gt;0)),(BB33/BB$4*100),"")</f>
        <v/>
      </c>
      <c r="BD33" s="19"/>
      <c r="BE33" s="4" t="str">
        <f t="shared" ref="BE33:BE34" si="197">IF(AND((BD33&gt;0),(BD$4&gt;0)),(BD33/BD$4*100),"")</f>
        <v/>
      </c>
      <c r="BF33" s="19"/>
      <c r="BG33" s="4" t="str">
        <f t="shared" ref="BG33:BG34" si="198">IF(AND((BF33&gt;0),(BF$4&gt;0)),(BF33/BF$4*100),"")</f>
        <v/>
      </c>
      <c r="BH33" s="19"/>
      <c r="BI33" s="4" t="str">
        <f t="shared" ref="BI33:BI34" si="199">IF(AND((BH33&gt;0),(BH$4&gt;0)),(BH33/BH$4*100),"")</f>
        <v/>
      </c>
      <c r="BK33" s="57" t="s">
        <v>29</v>
      </c>
      <c r="BL33" s="30">
        <f t="shared" si="16"/>
        <v>18</v>
      </c>
      <c r="BM33" s="31">
        <f t="shared" si="17"/>
        <v>7.53</v>
      </c>
      <c r="BN33" s="32" t="str">
        <f t="shared" si="18"/>
        <v>–</v>
      </c>
      <c r="BO33" s="33">
        <f t="shared" si="19"/>
        <v>12.5</v>
      </c>
      <c r="BP33" s="34">
        <f t="shared" si="20"/>
        <v>22.392395035648274</v>
      </c>
      <c r="BQ33" s="35" t="str">
        <f t="shared" si="41"/>
        <v>–</v>
      </c>
      <c r="BR33" s="36">
        <f t="shared" si="21"/>
        <v>32.183316168898038</v>
      </c>
      <c r="BS33" s="37">
        <f t="shared" si="22"/>
        <v>9.6211111111111105</v>
      </c>
      <c r="BT33" s="38">
        <f t="shared" si="22"/>
        <v>26.741197357176102</v>
      </c>
      <c r="BU33" s="32">
        <f t="shared" si="23"/>
        <v>1.3744684058547283</v>
      </c>
      <c r="BV33" s="39">
        <f t="shared" si="23"/>
        <v>2.9252700871185895</v>
      </c>
      <c r="BW33" s="32" t="str">
        <f t="shared" si="24"/>
        <v>?</v>
      </c>
      <c r="BX33" s="35" t="str">
        <f t="shared" si="24"/>
        <v>?</v>
      </c>
    </row>
    <row r="34" spans="1:76" ht="16.5" customHeight="1">
      <c r="A34" s="10" t="s">
        <v>30</v>
      </c>
      <c r="B34" s="19"/>
      <c r="C34" s="4" t="str">
        <f>IF(AND((B34&gt;0),(B$4&gt;0)),(B34/B$4*100),"")</f>
        <v/>
      </c>
      <c r="D34" s="19"/>
      <c r="E34" s="4" t="str">
        <f>IF(AND((D34&gt;0),(D$4&gt;0)),(D34/D$4*100),"")</f>
        <v/>
      </c>
      <c r="F34" s="19"/>
      <c r="G34" s="4" t="str">
        <f>IF(AND((F34&gt;0),(F$4&gt;0)),(F34/F$4*100),"")</f>
        <v/>
      </c>
      <c r="H34" s="19">
        <v>1.5</v>
      </c>
      <c r="I34" s="4">
        <f>IF(AND((H34&gt;0),(H$4&gt;0)),(H34/H$4*100),"")</f>
        <v>3.9473684210526314</v>
      </c>
      <c r="J34" s="19">
        <v>1.28</v>
      </c>
      <c r="K34" s="4">
        <f>IF(AND((J34&gt;0),(J$4&gt;0)),(J34/J$4*100),"")</f>
        <v>3.3411641868963713</v>
      </c>
      <c r="L34" s="19">
        <v>2.2200000000000002</v>
      </c>
      <c r="M34" s="4">
        <f>IF(AND((L34&gt;0),(L$4&gt;0)),(L34/L$4*100),"")</f>
        <v>6.8181818181818175</v>
      </c>
      <c r="N34" s="19">
        <v>1.98</v>
      </c>
      <c r="O34" s="4">
        <f>IF(AND((N34&gt;0),(N$4&gt;0)),(N34/N$4*100),"")</f>
        <v>5.9674502712477393</v>
      </c>
      <c r="P34" s="19"/>
      <c r="Q34" s="4" t="str">
        <f>IF(AND((P34&gt;0),(P$4&gt;0)),(P34/P$4*100),"")</f>
        <v/>
      </c>
      <c r="R34" s="19"/>
      <c r="S34" s="4" t="str">
        <f>IF(AND((R34&gt;0),(R$4&gt;0)),(R34/R$4*100),"")</f>
        <v/>
      </c>
      <c r="T34" s="19"/>
      <c r="U34" s="4" t="str">
        <f>IF(AND((T34&gt;0),(T$4&gt;0)),(T34/T$4*100),"")</f>
        <v/>
      </c>
      <c r="V34" s="19">
        <v>2.37</v>
      </c>
      <c r="W34" s="4">
        <f>IF(AND((V34&gt;0),(V$4&gt;0)),(V34/V$4*100),"")</f>
        <v>6.1019567456230686</v>
      </c>
      <c r="X34" s="19">
        <v>1.83</v>
      </c>
      <c r="Y34" s="4">
        <f>IF(AND((X34&gt;0),(X$4&gt;0)),(X34/X$4*100),"")</f>
        <v>5.2062588904694174</v>
      </c>
      <c r="Z34" s="19">
        <v>1.57</v>
      </c>
      <c r="AA34" s="4">
        <f>IF(AND((Z34&gt;0),(Z$4&gt;0)),(Z34/Z$4*100),"")</f>
        <v>5.2986837664529194</v>
      </c>
      <c r="AB34" s="19"/>
      <c r="AC34" s="4" t="str">
        <f>IF(AND((AB34&gt;0),(AB$4&gt;0)),(AB34/AB$4*100),"")</f>
        <v/>
      </c>
      <c r="AD34" s="19"/>
      <c r="AE34" s="4" t="str">
        <f t="shared" si="184"/>
        <v/>
      </c>
      <c r="AF34" s="19">
        <v>1.8</v>
      </c>
      <c r="AG34" s="4">
        <f t="shared" si="185"/>
        <v>5.202312138728324</v>
      </c>
      <c r="AH34" s="19"/>
      <c r="AI34" s="4" t="str">
        <f t="shared" si="186"/>
        <v/>
      </c>
      <c r="AJ34" s="19"/>
      <c r="AK34" s="4" t="str">
        <f t="shared" si="187"/>
        <v/>
      </c>
      <c r="AL34" s="19">
        <v>1.4</v>
      </c>
      <c r="AM34" s="4">
        <f t="shared" si="188"/>
        <v>4.2488619119878601</v>
      </c>
      <c r="AN34" s="19"/>
      <c r="AO34" s="4" t="str">
        <f t="shared" si="189"/>
        <v/>
      </c>
      <c r="AP34" s="19"/>
      <c r="AQ34" s="4" t="str">
        <f t="shared" si="190"/>
        <v/>
      </c>
      <c r="AR34" s="19"/>
      <c r="AS34" s="4" t="str">
        <f t="shared" si="191"/>
        <v/>
      </c>
      <c r="AT34" s="19"/>
      <c r="AU34" s="4" t="str">
        <f t="shared" si="192"/>
        <v/>
      </c>
      <c r="AV34" s="19"/>
      <c r="AW34" s="4" t="str">
        <f t="shared" si="193"/>
        <v/>
      </c>
      <c r="AX34" s="19"/>
      <c r="AY34" s="4" t="str">
        <f t="shared" si="194"/>
        <v/>
      </c>
      <c r="AZ34" s="19"/>
      <c r="BA34" s="4" t="str">
        <f t="shared" si="195"/>
        <v/>
      </c>
      <c r="BB34" s="19"/>
      <c r="BC34" s="4" t="str">
        <f t="shared" si="196"/>
        <v/>
      </c>
      <c r="BD34" s="19"/>
      <c r="BE34" s="4" t="str">
        <f t="shared" si="197"/>
        <v/>
      </c>
      <c r="BF34" s="19"/>
      <c r="BG34" s="4" t="str">
        <f t="shared" si="198"/>
        <v/>
      </c>
      <c r="BH34" s="19"/>
      <c r="BI34" s="4" t="str">
        <f t="shared" si="199"/>
        <v/>
      </c>
      <c r="BK34" s="57" t="s">
        <v>30</v>
      </c>
      <c r="BL34" s="30">
        <f t="shared" si="16"/>
        <v>9</v>
      </c>
      <c r="BM34" s="31">
        <f t="shared" si="17"/>
        <v>1.28</v>
      </c>
      <c r="BN34" s="32" t="str">
        <f t="shared" si="18"/>
        <v>–</v>
      </c>
      <c r="BO34" s="33">
        <f t="shared" si="19"/>
        <v>2.37</v>
      </c>
      <c r="BP34" s="34">
        <f t="shared" si="20"/>
        <v>3.3411641868963713</v>
      </c>
      <c r="BQ34" s="35" t="str">
        <f t="shared" si="41"/>
        <v>–</v>
      </c>
      <c r="BR34" s="36">
        <f t="shared" si="21"/>
        <v>6.8181818181818175</v>
      </c>
      <c r="BS34" s="37">
        <f t="shared" si="22"/>
        <v>1.7722222222222226</v>
      </c>
      <c r="BT34" s="38">
        <f t="shared" si="22"/>
        <v>5.1258042389600167</v>
      </c>
      <c r="BU34" s="32">
        <f t="shared" si="23"/>
        <v>0.37097094824857085</v>
      </c>
      <c r="BV34" s="39">
        <f t="shared" si="23"/>
        <v>1.1130069804631502</v>
      </c>
      <c r="BW34" s="32" t="str">
        <f t="shared" si="24"/>
        <v>?</v>
      </c>
      <c r="BX34" s="35" t="str">
        <f t="shared" si="24"/>
        <v>?</v>
      </c>
    </row>
    <row r="35" spans="1:76" ht="16.5" customHeight="1">
      <c r="A35" s="10" t="s">
        <v>100</v>
      </c>
      <c r="B35" s="68" t="str">
        <f>IF(AND((B34&gt;0),(B33&gt;0)),(B34/B33),"")</f>
        <v/>
      </c>
      <c r="C35" s="4" t="s">
        <v>3</v>
      </c>
      <c r="D35" s="68" t="str">
        <f>IF(AND((D34&gt;0),(D33&gt;0)),(D34/D33),"")</f>
        <v/>
      </c>
      <c r="E35" s="4" t="s">
        <v>3</v>
      </c>
      <c r="F35" s="68" t="str">
        <f>IF(AND((F34&gt;0),(F33&gt;0)),(F34/F33),"")</f>
        <v/>
      </c>
      <c r="G35" s="4" t="s">
        <v>3</v>
      </c>
      <c r="H35" s="68">
        <f>IF(AND((H34&gt;0),(H33&gt;0)),(H34/H33),"")</f>
        <v>0.16483516483516483</v>
      </c>
      <c r="I35" s="4" t="s">
        <v>3</v>
      </c>
      <c r="J35" s="68">
        <f>IF(AND((J34&gt;0),(J33&gt;0)),(J34/J33),"")</f>
        <v>0.11625794732061763</v>
      </c>
      <c r="K35" s="4" t="s">
        <v>3</v>
      </c>
      <c r="L35" s="68">
        <f>IF(AND((L34&gt;0),(L33&gt;0)),(L34/L33),"")</f>
        <v>0.22492401215805474</v>
      </c>
      <c r="M35" s="4" t="s">
        <v>3</v>
      </c>
      <c r="N35" s="68">
        <f>IF(AND((N34&gt;0),(N33&gt;0)),(N34/N33),"")</f>
        <v>0.20668058455114821</v>
      </c>
      <c r="O35" s="4" t="s">
        <v>3</v>
      </c>
      <c r="P35" s="68" t="str">
        <f>IF(AND((P34&gt;0),(P33&gt;0)),(P34/P33),"")</f>
        <v/>
      </c>
      <c r="Q35" s="4" t="s">
        <v>3</v>
      </c>
      <c r="R35" s="68" t="str">
        <f>IF(AND((R34&gt;0),(R33&gt;0)),(R34/R33),"")</f>
        <v/>
      </c>
      <c r="S35" s="4" t="s">
        <v>3</v>
      </c>
      <c r="T35" s="68" t="str">
        <f>IF(AND((T34&gt;0),(T33&gt;0)),(T34/T33),"")</f>
        <v/>
      </c>
      <c r="U35" s="4" t="s">
        <v>3</v>
      </c>
      <c r="V35" s="68">
        <f>IF(AND((V34&gt;0),(V33&gt;0)),(V34/V33),"")</f>
        <v>0.18960000000000002</v>
      </c>
      <c r="W35" s="4" t="s">
        <v>3</v>
      </c>
      <c r="X35" s="68">
        <f>IF(AND((X34&gt;0),(X33&gt;0)),(X34/X33),"")</f>
        <v>0.22074788902291922</v>
      </c>
      <c r="Y35" s="4" t="s">
        <v>3</v>
      </c>
      <c r="Z35" s="68">
        <f>IF(AND((Z34&gt;0),(Z33&gt;0)),(Z34/Z33),"")</f>
        <v>0.20849933598937584</v>
      </c>
      <c r="AA35" s="4" t="s">
        <v>3</v>
      </c>
      <c r="AB35" s="68" t="str">
        <f>IF(AND((AB34&gt;0),(AB33&gt;0)),(AB34/AB33),"")</f>
        <v/>
      </c>
      <c r="AC35" s="4" t="s">
        <v>3</v>
      </c>
      <c r="AD35" s="68" t="str">
        <f t="shared" ref="AD35" si="200">IF(AND((AD34&gt;0),(AD33&gt;0)),(AD34/AD33),"")</f>
        <v/>
      </c>
      <c r="AE35" s="4" t="s">
        <v>3</v>
      </c>
      <c r="AF35" s="68">
        <f t="shared" ref="AF35" si="201">IF(AND((AF34&gt;0),(AF33&gt;0)),(AF34/AF33),"")</f>
        <v>0.18808777429467086</v>
      </c>
      <c r="AG35" s="4" t="s">
        <v>3</v>
      </c>
      <c r="AH35" s="68" t="str">
        <f t="shared" ref="AH35" si="202">IF(AND((AH34&gt;0),(AH33&gt;0)),(AH34/AH33),"")</f>
        <v/>
      </c>
      <c r="AI35" s="4" t="s">
        <v>3</v>
      </c>
      <c r="AJ35" s="68" t="str">
        <f t="shared" ref="AJ35" si="203">IF(AND((AJ34&gt;0),(AJ33&gt;0)),(AJ34/AJ33),"")</f>
        <v/>
      </c>
      <c r="AK35" s="4" t="s">
        <v>3</v>
      </c>
      <c r="AL35" s="68">
        <f t="shared" ref="AL35" si="204">IF(AND((AL34&gt;0),(AL33&gt;0)),(AL34/AL33),"")</f>
        <v>0.16091954022988506</v>
      </c>
      <c r="AM35" s="4" t="s">
        <v>3</v>
      </c>
      <c r="AN35" s="68" t="str">
        <f t="shared" ref="AN35" si="205">IF(AND((AN34&gt;0),(AN33&gt;0)),(AN34/AN33),"")</f>
        <v/>
      </c>
      <c r="AO35" s="4" t="s">
        <v>3</v>
      </c>
      <c r="AP35" s="68" t="str">
        <f t="shared" ref="AP35" si="206">IF(AND((AP34&gt;0),(AP33&gt;0)),(AP34/AP33),"")</f>
        <v/>
      </c>
      <c r="AQ35" s="4" t="s">
        <v>3</v>
      </c>
      <c r="AR35" s="68" t="str">
        <f t="shared" ref="AR35" si="207">IF(AND((AR34&gt;0),(AR33&gt;0)),(AR34/AR33),"")</f>
        <v/>
      </c>
      <c r="AS35" s="4" t="s">
        <v>3</v>
      </c>
      <c r="AT35" s="68" t="str">
        <f t="shared" ref="AT35" si="208">IF(AND((AT34&gt;0),(AT33&gt;0)),(AT34/AT33),"")</f>
        <v/>
      </c>
      <c r="AU35" s="4" t="s">
        <v>3</v>
      </c>
      <c r="AV35" s="68" t="str">
        <f t="shared" ref="AV35" si="209">IF(AND((AV34&gt;0),(AV33&gt;0)),(AV34/AV33),"")</f>
        <v/>
      </c>
      <c r="AW35" s="4" t="s">
        <v>3</v>
      </c>
      <c r="AX35" s="68" t="str">
        <f t="shared" ref="AX35" si="210">IF(AND((AX34&gt;0),(AX33&gt;0)),(AX34/AX33),"")</f>
        <v/>
      </c>
      <c r="AY35" s="4" t="s">
        <v>3</v>
      </c>
      <c r="AZ35" s="68" t="str">
        <f t="shared" ref="AZ35" si="211">IF(AND((AZ34&gt;0),(AZ33&gt;0)),(AZ34/AZ33),"")</f>
        <v/>
      </c>
      <c r="BA35" s="4" t="s">
        <v>3</v>
      </c>
      <c r="BB35" s="68" t="str">
        <f t="shared" ref="BB35" si="212">IF(AND((BB34&gt;0),(BB33&gt;0)),(BB34/BB33),"")</f>
        <v/>
      </c>
      <c r="BC35" s="4" t="s">
        <v>3</v>
      </c>
      <c r="BD35" s="68" t="str">
        <f t="shared" ref="BD35" si="213">IF(AND((BD34&gt;0),(BD33&gt;0)),(BD34/BD33),"")</f>
        <v/>
      </c>
      <c r="BE35" s="4" t="s">
        <v>3</v>
      </c>
      <c r="BF35" s="68" t="str">
        <f t="shared" ref="BF35" si="214">IF(AND((BF34&gt;0),(BF33&gt;0)),(BF34/BF33),"")</f>
        <v/>
      </c>
      <c r="BG35" s="4" t="s">
        <v>3</v>
      </c>
      <c r="BH35" s="68" t="str">
        <f t="shared" ref="BH35" si="215">IF(AND((BH34&gt;0),(BH33&gt;0)),(BH34/BH33),"")</f>
        <v/>
      </c>
      <c r="BI35" s="4" t="s">
        <v>3</v>
      </c>
      <c r="BK35" s="57" t="s">
        <v>31</v>
      </c>
      <c r="BL35" s="30">
        <f t="shared" si="16"/>
        <v>9</v>
      </c>
      <c r="BM35" s="40">
        <f t="shared" si="17"/>
        <v>0.11625794732061763</v>
      </c>
      <c r="BN35" s="22" t="str">
        <f t="shared" si="18"/>
        <v>–</v>
      </c>
      <c r="BO35" s="41">
        <f t="shared" si="19"/>
        <v>0.22492401215805474</v>
      </c>
      <c r="BP35" s="24" t="str">
        <f t="shared" si="20"/>
        <v/>
      </c>
      <c r="BQ35" s="6" t="s">
        <v>3</v>
      </c>
      <c r="BR35" s="26" t="str">
        <f t="shared" si="21"/>
        <v/>
      </c>
      <c r="BS35" s="42">
        <f t="shared" si="22"/>
        <v>0.18672802760020404</v>
      </c>
      <c r="BT35" s="28" t="s">
        <v>3</v>
      </c>
      <c r="BU35" s="43">
        <f t="shared" si="23"/>
        <v>3.4658843418678482E-2</v>
      </c>
      <c r="BV35" s="29" t="s">
        <v>3</v>
      </c>
      <c r="BW35" s="22" t="str">
        <f t="shared" si="24"/>
        <v>?</v>
      </c>
      <c r="BX35" s="25" t="s">
        <v>3</v>
      </c>
    </row>
    <row r="36" spans="1:76" ht="16.5" customHeight="1">
      <c r="A36" s="15" t="s">
        <v>99</v>
      </c>
      <c r="B36" s="17"/>
      <c r="C36" s="3"/>
      <c r="D36" s="17"/>
      <c r="E36" s="3"/>
      <c r="F36" s="17"/>
      <c r="G36" s="3"/>
      <c r="H36" s="17"/>
      <c r="I36" s="3"/>
      <c r="J36" s="17"/>
      <c r="K36" s="3"/>
      <c r="L36" s="17"/>
      <c r="M36" s="3"/>
      <c r="N36" s="17"/>
      <c r="O36" s="3"/>
      <c r="P36" s="17"/>
      <c r="Q36" s="3"/>
      <c r="R36" s="17"/>
      <c r="S36" s="3"/>
      <c r="T36" s="17"/>
      <c r="U36" s="3"/>
      <c r="V36" s="17"/>
      <c r="W36" s="3"/>
      <c r="X36" s="17"/>
      <c r="Y36" s="3"/>
      <c r="Z36" s="17"/>
      <c r="AA36" s="3"/>
      <c r="AB36" s="17"/>
      <c r="AC36" s="3"/>
      <c r="AD36" s="17"/>
      <c r="AE36" s="3"/>
      <c r="AF36" s="17"/>
      <c r="AG36" s="3"/>
      <c r="AH36" s="17"/>
      <c r="AI36" s="3"/>
      <c r="AJ36" s="17"/>
      <c r="AK36" s="3"/>
      <c r="AL36" s="17"/>
      <c r="AM36" s="3"/>
      <c r="AN36" s="17"/>
      <c r="AO36" s="3"/>
      <c r="AP36" s="17"/>
      <c r="AQ36" s="3"/>
      <c r="AR36" s="17"/>
      <c r="AS36" s="3"/>
      <c r="AT36" s="17"/>
      <c r="AU36" s="3"/>
      <c r="AV36" s="17"/>
      <c r="AW36" s="3"/>
      <c r="AX36" s="17"/>
      <c r="AY36" s="3"/>
      <c r="AZ36" s="17"/>
      <c r="BA36" s="3"/>
      <c r="BB36" s="17"/>
      <c r="BC36" s="3"/>
      <c r="BD36" s="17"/>
      <c r="BE36" s="3"/>
      <c r="BF36" s="17"/>
      <c r="BG36" s="3"/>
      <c r="BH36" s="17"/>
      <c r="BI36" s="3"/>
      <c r="BK36" s="56" t="s">
        <v>18</v>
      </c>
      <c r="BL36" s="30">
        <f t="shared" si="16"/>
        <v>0</v>
      </c>
      <c r="BM36" s="21"/>
      <c r="BN36" s="22"/>
      <c r="BO36" s="23"/>
      <c r="BP36" s="24"/>
      <c r="BQ36" s="25"/>
      <c r="BR36" s="26"/>
      <c r="BS36" s="27"/>
      <c r="BT36" s="28"/>
      <c r="BU36" s="22"/>
      <c r="BV36" s="29"/>
      <c r="BW36" s="22"/>
      <c r="BX36" s="25"/>
    </row>
    <row r="37" spans="1:76" ht="16.5" customHeight="1">
      <c r="A37" s="10" t="s">
        <v>29</v>
      </c>
      <c r="B37" s="19"/>
      <c r="C37" s="4" t="str">
        <f>IF(AND((B37&gt;0),(B$4&gt;0)),(B37/B$4*100),"")</f>
        <v/>
      </c>
      <c r="D37" s="19">
        <v>10.4</v>
      </c>
      <c r="E37" s="4">
        <f>IF(AND((D37&gt;0),(D$4&gt;0)),(D37/D$4*100),"")</f>
        <v>32.128514056224908</v>
      </c>
      <c r="F37" s="19">
        <v>11.2</v>
      </c>
      <c r="G37" s="4">
        <f>IF(AND((F37&gt;0),(F$4&gt;0)),(F37/F$4*100),"")</f>
        <v>30.107526881720425</v>
      </c>
      <c r="H37" s="19">
        <v>11</v>
      </c>
      <c r="I37" s="4">
        <f>IF(AND((H37&gt;0),(H$4&gt;0)),(H37/H$4*100),"")</f>
        <v>28.947368421052634</v>
      </c>
      <c r="J37" s="19">
        <v>15.2</v>
      </c>
      <c r="K37" s="4">
        <f>IF(AND((J37&gt;0),(J$4&gt;0)),(J37/J$4*100),"")</f>
        <v>39.676324719394415</v>
      </c>
      <c r="L37" s="19">
        <v>9.5299999999999994</v>
      </c>
      <c r="M37" s="4">
        <f>IF(AND((L37&gt;0),(L$4&gt;0)),(L37/L$4*100),"")</f>
        <v>29.269041769041763</v>
      </c>
      <c r="N37" s="19">
        <v>10.039999999999999</v>
      </c>
      <c r="O37" s="4">
        <f>IF(AND((N37&gt;0),(N$4&gt;0)),(N37/N$4*100),"")</f>
        <v>30.259192284508739</v>
      </c>
      <c r="P37" s="19">
        <v>10.6</v>
      </c>
      <c r="Q37" s="4">
        <f>IF(AND((P37&gt;0),(P$4&gt;0)),(P37/P$4*100),"")</f>
        <v>30.468525438344351</v>
      </c>
      <c r="R37" s="19">
        <v>14.26</v>
      </c>
      <c r="S37" s="4">
        <f>IF(AND((R37&gt;0),(R$4&gt;0)),(R37/R$4*100),"")</f>
        <v>36.248093543467206</v>
      </c>
      <c r="T37" s="19">
        <v>11.66</v>
      </c>
      <c r="U37" s="4">
        <f>IF(AND((T37&gt;0),(T$4&gt;0)),(T37/T$4*100),"")</f>
        <v>30.903790087463562</v>
      </c>
      <c r="V37" s="19">
        <v>14.23</v>
      </c>
      <c r="W37" s="4">
        <f>IF(AND((V37&gt;0),(V$4&gt;0)),(V37/V$4*100),"")</f>
        <v>36.637487126673527</v>
      </c>
      <c r="X37" s="19">
        <v>9.82</v>
      </c>
      <c r="Y37" s="4">
        <f>IF(AND((X37&gt;0),(X$4&gt;0)),(X37/X$4*100),"")</f>
        <v>27.937411095305837</v>
      </c>
      <c r="Z37" s="19">
        <v>8.93</v>
      </c>
      <c r="AA37" s="4">
        <f>IF(AND((Z37&gt;0),(Z$4&gt;0)),(Z37/Z$4*100),"")</f>
        <v>30.138373270334124</v>
      </c>
      <c r="AB37" s="19">
        <v>11.12</v>
      </c>
      <c r="AC37" s="4">
        <f>IF(AND((AB37&gt;0),(AB$4&gt;0)),(AB37/AB$4*100),"")</f>
        <v>30.914651098137334</v>
      </c>
      <c r="AD37" s="19">
        <v>10.76</v>
      </c>
      <c r="AE37" s="4">
        <f t="shared" ref="AE37:AE38" si="216">IF(AND((AD37&gt;0),(AD$4&gt;0)),(AD37/AD$4*100),"")</f>
        <v>28.412991814100874</v>
      </c>
      <c r="AF37" s="19">
        <v>11</v>
      </c>
      <c r="AG37" s="4">
        <f t="shared" ref="AG37:AG38" si="217">IF(AND((AF37&gt;0),(AF$4&gt;0)),(AF37/AF$4*100),"")</f>
        <v>31.79190751445087</v>
      </c>
      <c r="AH37" s="19"/>
      <c r="AI37" s="4" t="str">
        <f t="shared" ref="AI37:AI38" si="218">IF(AND((AH37&gt;0),(AH$4&gt;0)),(AH37/AH$4*100),"")</f>
        <v/>
      </c>
      <c r="AJ37" s="19">
        <v>10.199999999999999</v>
      </c>
      <c r="AK37" s="4">
        <f t="shared" ref="AK37:AK38" si="219">IF(AND((AJ37&gt;0),(AJ$4&gt;0)),(AJ37/AJ$4*100),"")</f>
        <v>27.717391304347828</v>
      </c>
      <c r="AL37" s="19">
        <v>10</v>
      </c>
      <c r="AM37" s="4">
        <f t="shared" ref="AM37:AM38" si="220">IF(AND((AL37&gt;0),(AL$4&gt;0)),(AL37/AL$4*100),"")</f>
        <v>30.349013657056144</v>
      </c>
      <c r="AN37" s="19">
        <v>12.9</v>
      </c>
      <c r="AO37" s="4">
        <f t="shared" ref="AO37:AO38" si="221">IF(AND((AN37&gt;0),(AN$4&gt;0)),(AN37/AN$4*100),"")</f>
        <v>31.851851851851855</v>
      </c>
      <c r="AP37" s="19">
        <v>9.9</v>
      </c>
      <c r="AQ37" s="4">
        <f t="shared" ref="AQ37:AQ38" si="222">IF(AND((AP37&gt;0),(AP$4&gt;0)),(AP37/AP$4*100),"")</f>
        <v>32.459016393442624</v>
      </c>
      <c r="AR37" s="19"/>
      <c r="AS37" s="4" t="str">
        <f t="shared" ref="AS37:AS38" si="223">IF(AND((AR37&gt;0),(AR$4&gt;0)),(AR37/AR$4*100),"")</f>
        <v/>
      </c>
      <c r="AT37" s="19"/>
      <c r="AU37" s="4" t="str">
        <f t="shared" ref="AU37:AU38" si="224">IF(AND((AT37&gt;0),(AT$4&gt;0)),(AT37/AT$4*100),"")</f>
        <v/>
      </c>
      <c r="AV37" s="19"/>
      <c r="AW37" s="4" t="str">
        <f t="shared" ref="AW37:AW38" si="225">IF(AND((AV37&gt;0),(AV$4&gt;0)),(AV37/AV$4*100),"")</f>
        <v/>
      </c>
      <c r="AX37" s="19"/>
      <c r="AY37" s="4" t="str">
        <f t="shared" ref="AY37:AY38" si="226">IF(AND((AX37&gt;0),(AX$4&gt;0)),(AX37/AX$4*100),"")</f>
        <v/>
      </c>
      <c r="AZ37" s="19"/>
      <c r="BA37" s="4" t="str">
        <f t="shared" ref="BA37:BA38" si="227">IF(AND((AZ37&gt;0),(AZ$4&gt;0)),(AZ37/AZ$4*100),"")</f>
        <v/>
      </c>
      <c r="BB37" s="19"/>
      <c r="BC37" s="4" t="str">
        <f t="shared" ref="BC37:BC38" si="228">IF(AND((BB37&gt;0),(BB$4&gt;0)),(BB37/BB$4*100),"")</f>
        <v/>
      </c>
      <c r="BD37" s="19"/>
      <c r="BE37" s="4" t="str">
        <f t="shared" ref="BE37:BE38" si="229">IF(AND((BD37&gt;0),(BD$4&gt;0)),(BD37/BD$4*100),"")</f>
        <v/>
      </c>
      <c r="BF37" s="19"/>
      <c r="BG37" s="4" t="str">
        <f t="shared" ref="BG37:BG38" si="230">IF(AND((BF37&gt;0),(BF$4&gt;0)),(BF37/BF$4*100),"")</f>
        <v/>
      </c>
      <c r="BH37" s="19"/>
      <c r="BI37" s="4" t="str">
        <f t="shared" ref="BI37:BI38" si="231">IF(AND((BH37&gt;0),(BH$4&gt;0)),(BH37/BH$4*100),"")</f>
        <v/>
      </c>
      <c r="BK37" s="57" t="s">
        <v>29</v>
      </c>
      <c r="BL37" s="30">
        <f t="shared" si="16"/>
        <v>19</v>
      </c>
      <c r="BM37" s="31">
        <f t="shared" si="17"/>
        <v>8.93</v>
      </c>
      <c r="BN37" s="32" t="str">
        <f t="shared" si="18"/>
        <v>–</v>
      </c>
      <c r="BO37" s="33">
        <f t="shared" si="19"/>
        <v>15.2</v>
      </c>
      <c r="BP37" s="34">
        <f t="shared" si="20"/>
        <v>27.717391304347828</v>
      </c>
      <c r="BQ37" s="35" t="str">
        <f t="shared" si="41"/>
        <v>–</v>
      </c>
      <c r="BR37" s="36">
        <f t="shared" si="21"/>
        <v>39.676324719394415</v>
      </c>
      <c r="BS37" s="37">
        <f t="shared" si="22"/>
        <v>11.197368421052632</v>
      </c>
      <c r="BT37" s="38">
        <f t="shared" si="22"/>
        <v>31.379919596153627</v>
      </c>
      <c r="BU37" s="32">
        <f t="shared" si="23"/>
        <v>1.7360198478936446</v>
      </c>
      <c r="BV37" s="39">
        <f t="shared" si="23"/>
        <v>3.1044998645162889</v>
      </c>
      <c r="BW37" s="32" t="str">
        <f t="shared" si="24"/>
        <v>?</v>
      </c>
      <c r="BX37" s="35" t="str">
        <f t="shared" si="24"/>
        <v>?</v>
      </c>
    </row>
    <row r="38" spans="1:76" ht="16.5" customHeight="1">
      <c r="A38" s="10" t="s">
        <v>30</v>
      </c>
      <c r="B38" s="19"/>
      <c r="C38" s="4" t="str">
        <f>IF(AND((B38&gt;0),(B$4&gt;0)),(B38/B$4*100),"")</f>
        <v/>
      </c>
      <c r="D38" s="19"/>
      <c r="E38" s="4" t="str">
        <f>IF(AND((D38&gt;0),(D$4&gt;0)),(D38/D$4*100),"")</f>
        <v/>
      </c>
      <c r="F38" s="19">
        <v>1.9</v>
      </c>
      <c r="G38" s="4">
        <f>IF(AND((F38&gt;0),(F$4&gt;0)),(F38/F$4*100),"")</f>
        <v>5.10752688172043</v>
      </c>
      <c r="H38" s="19">
        <v>1.5</v>
      </c>
      <c r="I38" s="4">
        <f>IF(AND((H38&gt;0),(H$4&gt;0)),(H38/H$4*100),"")</f>
        <v>3.9473684210526314</v>
      </c>
      <c r="J38" s="19">
        <v>2.23</v>
      </c>
      <c r="K38" s="4">
        <f>IF(AND((J38&gt;0),(J$4&gt;0)),(J38/J$4*100),"")</f>
        <v>5.8209344818585222</v>
      </c>
      <c r="L38" s="19">
        <v>1.95</v>
      </c>
      <c r="M38" s="4">
        <f>IF(AND((L38&gt;0),(L$4&gt;0)),(L38/L$4*100),"")</f>
        <v>5.9889434889434883</v>
      </c>
      <c r="N38" s="19">
        <v>1.95</v>
      </c>
      <c r="O38" s="4">
        <f>IF(AND((N38&gt;0),(N$4&gt;0)),(N38/N$4*100),"")</f>
        <v>5.8770343580470161</v>
      </c>
      <c r="P38" s="19">
        <v>1.9</v>
      </c>
      <c r="Q38" s="4">
        <f>IF(AND((P38&gt;0),(P$4&gt;0)),(P38/P$4*100),"")</f>
        <v>5.4613394653636096</v>
      </c>
      <c r="R38" s="19"/>
      <c r="S38" s="4" t="str">
        <f>IF(AND((R38&gt;0),(R$4&gt;0)),(R38/R$4*100),"")</f>
        <v/>
      </c>
      <c r="T38" s="19"/>
      <c r="U38" s="4" t="str">
        <f>IF(AND((T38&gt;0),(T$4&gt;0)),(T38/T$4*100),"")</f>
        <v/>
      </c>
      <c r="V38" s="19"/>
      <c r="W38" s="4" t="str">
        <f>IF(AND((V38&gt;0),(V$4&gt;0)),(V38/V$4*100),"")</f>
        <v/>
      </c>
      <c r="X38" s="19">
        <v>1.83</v>
      </c>
      <c r="Y38" s="4">
        <f>IF(AND((X38&gt;0),(X$4&gt;0)),(X38/X$4*100),"")</f>
        <v>5.2062588904694174</v>
      </c>
      <c r="Z38" s="19">
        <v>1.9</v>
      </c>
      <c r="AA38" s="4">
        <f>IF(AND((Z38&gt;0),(Z$4&gt;0)),(Z38/Z$4*100),"")</f>
        <v>6.4124198447519403</v>
      </c>
      <c r="AB38" s="19"/>
      <c r="AC38" s="4" t="str">
        <f>IF(AND((AB38&gt;0),(AB$4&gt;0)),(AB38/AB$4*100),"")</f>
        <v/>
      </c>
      <c r="AD38" s="19"/>
      <c r="AE38" s="4" t="str">
        <f t="shared" si="216"/>
        <v/>
      </c>
      <c r="AF38" s="19">
        <v>1.78</v>
      </c>
      <c r="AG38" s="4">
        <f t="shared" si="217"/>
        <v>5.1445086705202314</v>
      </c>
      <c r="AH38" s="19"/>
      <c r="AI38" s="4" t="str">
        <f t="shared" si="218"/>
        <v/>
      </c>
      <c r="AJ38" s="19">
        <v>1.5</v>
      </c>
      <c r="AK38" s="4">
        <f t="shared" si="219"/>
        <v>4.0760869565217392</v>
      </c>
      <c r="AL38" s="19"/>
      <c r="AM38" s="4" t="str">
        <f t="shared" si="220"/>
        <v/>
      </c>
      <c r="AN38" s="19"/>
      <c r="AO38" s="4" t="str">
        <f t="shared" si="221"/>
        <v/>
      </c>
      <c r="AP38" s="19">
        <v>1.6</v>
      </c>
      <c r="AQ38" s="4">
        <f t="shared" si="222"/>
        <v>5.2459016393442619</v>
      </c>
      <c r="AR38" s="19"/>
      <c r="AS38" s="4" t="str">
        <f t="shared" si="223"/>
        <v/>
      </c>
      <c r="AT38" s="19"/>
      <c r="AU38" s="4" t="str">
        <f t="shared" si="224"/>
        <v/>
      </c>
      <c r="AV38" s="19"/>
      <c r="AW38" s="4" t="str">
        <f t="shared" si="225"/>
        <v/>
      </c>
      <c r="AX38" s="19"/>
      <c r="AY38" s="4" t="str">
        <f t="shared" si="226"/>
        <v/>
      </c>
      <c r="AZ38" s="19"/>
      <c r="BA38" s="4" t="str">
        <f t="shared" si="227"/>
        <v/>
      </c>
      <c r="BB38" s="19"/>
      <c r="BC38" s="4" t="str">
        <f t="shared" si="228"/>
        <v/>
      </c>
      <c r="BD38" s="19"/>
      <c r="BE38" s="4" t="str">
        <f t="shared" si="229"/>
        <v/>
      </c>
      <c r="BF38" s="19"/>
      <c r="BG38" s="4" t="str">
        <f t="shared" si="230"/>
        <v/>
      </c>
      <c r="BH38" s="19"/>
      <c r="BI38" s="4" t="str">
        <f t="shared" si="231"/>
        <v/>
      </c>
      <c r="BK38" s="57" t="s">
        <v>30</v>
      </c>
      <c r="BL38" s="30">
        <f t="shared" si="16"/>
        <v>11</v>
      </c>
      <c r="BM38" s="31">
        <f t="shared" si="17"/>
        <v>1.5</v>
      </c>
      <c r="BN38" s="32" t="str">
        <f t="shared" si="18"/>
        <v>–</v>
      </c>
      <c r="BO38" s="33">
        <f t="shared" si="19"/>
        <v>2.23</v>
      </c>
      <c r="BP38" s="34">
        <f t="shared" si="20"/>
        <v>3.9473684210526314</v>
      </c>
      <c r="BQ38" s="35" t="str">
        <f t="shared" si="41"/>
        <v>–</v>
      </c>
      <c r="BR38" s="36">
        <f t="shared" si="21"/>
        <v>6.4124198447519403</v>
      </c>
      <c r="BS38" s="37">
        <f t="shared" si="22"/>
        <v>1.821818181818182</v>
      </c>
      <c r="BT38" s="38">
        <f t="shared" si="22"/>
        <v>5.2989384635084811</v>
      </c>
      <c r="BU38" s="32">
        <f t="shared" si="23"/>
        <v>0.21816590851084486</v>
      </c>
      <c r="BV38" s="39">
        <f t="shared" si="23"/>
        <v>0.75782539306528374</v>
      </c>
      <c r="BW38" s="32" t="str">
        <f t="shared" si="24"/>
        <v>?</v>
      </c>
      <c r="BX38" s="35" t="str">
        <f t="shared" si="24"/>
        <v>?</v>
      </c>
    </row>
    <row r="39" spans="1:76" ht="16.5" customHeight="1" thickBot="1">
      <c r="A39" s="10" t="s">
        <v>100</v>
      </c>
      <c r="B39" s="68" t="str">
        <f>IF(AND((B38&gt;0),(B37&gt;0)),(B38/B37),"")</f>
        <v/>
      </c>
      <c r="C39" s="4" t="s">
        <v>3</v>
      </c>
      <c r="D39" s="68" t="str">
        <f>IF(AND((D38&gt;0),(D37&gt;0)),(D38/D37),"")</f>
        <v/>
      </c>
      <c r="E39" s="4" t="s">
        <v>3</v>
      </c>
      <c r="F39" s="68">
        <f>IF(AND((F38&gt;0),(F37&gt;0)),(F38/F37),"")</f>
        <v>0.16964285714285715</v>
      </c>
      <c r="G39" s="4" t="s">
        <v>3</v>
      </c>
      <c r="H39" s="68">
        <f>IF(AND((H38&gt;0),(H37&gt;0)),(H38/H37),"")</f>
        <v>0.13636363636363635</v>
      </c>
      <c r="I39" s="4" t="s">
        <v>3</v>
      </c>
      <c r="J39" s="68">
        <f>IF(AND((J38&gt;0),(J37&gt;0)),(J38/J37),"")</f>
        <v>0.14671052631578949</v>
      </c>
      <c r="K39" s="4" t="s">
        <v>3</v>
      </c>
      <c r="L39" s="68">
        <f>IF(AND((L38&gt;0),(L37&gt;0)),(L38/L37),"")</f>
        <v>0.20461699895068206</v>
      </c>
      <c r="M39" s="4" t="s">
        <v>3</v>
      </c>
      <c r="N39" s="68">
        <f>IF(AND((N38&gt;0),(N37&gt;0)),(N38/N37),"")</f>
        <v>0.19422310756972114</v>
      </c>
      <c r="O39" s="4" t="s">
        <v>3</v>
      </c>
      <c r="P39" s="68">
        <f>IF(AND((P38&gt;0),(P37&gt;0)),(P38/P37),"")</f>
        <v>0.17924528301886791</v>
      </c>
      <c r="Q39" s="4" t="s">
        <v>3</v>
      </c>
      <c r="R39" s="68" t="str">
        <f>IF(AND((R38&gt;0),(R37&gt;0)),(R38/R37),"")</f>
        <v/>
      </c>
      <c r="S39" s="4" t="s">
        <v>3</v>
      </c>
      <c r="T39" s="68" t="str">
        <f>IF(AND((T38&gt;0),(T37&gt;0)),(T38/T37),"")</f>
        <v/>
      </c>
      <c r="U39" s="4" t="s">
        <v>3</v>
      </c>
      <c r="V39" s="68" t="str">
        <f>IF(AND((V38&gt;0),(V37&gt;0)),(V38/V37),"")</f>
        <v/>
      </c>
      <c r="W39" s="4" t="s">
        <v>3</v>
      </c>
      <c r="X39" s="68">
        <f>IF(AND((X38&gt;0),(X37&gt;0)),(X38/X37),"")</f>
        <v>0.18635437881873726</v>
      </c>
      <c r="Y39" s="4" t="s">
        <v>3</v>
      </c>
      <c r="Z39" s="68">
        <f>IF(AND((Z38&gt;0),(Z37&gt;0)),(Z38/Z37),"")</f>
        <v>0.21276595744680851</v>
      </c>
      <c r="AA39" s="4" t="s">
        <v>3</v>
      </c>
      <c r="AB39" s="68" t="str">
        <f>IF(AND((AB38&gt;0),(AB37&gt;0)),(AB38/AB37),"")</f>
        <v/>
      </c>
      <c r="AC39" s="4" t="s">
        <v>3</v>
      </c>
      <c r="AD39" s="68" t="str">
        <f t="shared" ref="AD39" si="232">IF(AND((AD38&gt;0),(AD37&gt;0)),(AD38/AD37),"")</f>
        <v/>
      </c>
      <c r="AE39" s="4" t="s">
        <v>3</v>
      </c>
      <c r="AF39" s="68">
        <f t="shared" ref="AF39" si="233">IF(AND((AF38&gt;0),(AF37&gt;0)),(AF38/AF37),"")</f>
        <v>0.16181818181818183</v>
      </c>
      <c r="AG39" s="4" t="s">
        <v>3</v>
      </c>
      <c r="AH39" s="68" t="str">
        <f t="shared" ref="AH39" si="234">IF(AND((AH38&gt;0),(AH37&gt;0)),(AH38/AH37),"")</f>
        <v/>
      </c>
      <c r="AI39" s="4" t="s">
        <v>3</v>
      </c>
      <c r="AJ39" s="68">
        <f t="shared" ref="AJ39" si="235">IF(AND((AJ38&gt;0),(AJ37&gt;0)),(AJ38/AJ37),"")</f>
        <v>0.14705882352941177</v>
      </c>
      <c r="AK39" s="4" t="s">
        <v>3</v>
      </c>
      <c r="AL39" s="68" t="str">
        <f t="shared" ref="AL39" si="236">IF(AND((AL38&gt;0),(AL37&gt;0)),(AL38/AL37),"")</f>
        <v/>
      </c>
      <c r="AM39" s="4" t="s">
        <v>3</v>
      </c>
      <c r="AN39" s="68" t="str">
        <f t="shared" ref="AN39" si="237">IF(AND((AN38&gt;0),(AN37&gt;0)),(AN38/AN37),"")</f>
        <v/>
      </c>
      <c r="AO39" s="4" t="s">
        <v>3</v>
      </c>
      <c r="AP39" s="68">
        <f t="shared" ref="AP39" si="238">IF(AND((AP38&gt;0),(AP37&gt;0)),(AP38/AP37),"")</f>
        <v>0.16161616161616163</v>
      </c>
      <c r="AQ39" s="4" t="s">
        <v>3</v>
      </c>
      <c r="AR39" s="68" t="str">
        <f t="shared" ref="AR39" si="239">IF(AND((AR38&gt;0),(AR37&gt;0)),(AR38/AR37),"")</f>
        <v/>
      </c>
      <c r="AS39" s="4" t="s">
        <v>3</v>
      </c>
      <c r="AT39" s="68" t="str">
        <f t="shared" ref="AT39" si="240">IF(AND((AT38&gt;0),(AT37&gt;0)),(AT38/AT37),"")</f>
        <v/>
      </c>
      <c r="AU39" s="4" t="s">
        <v>3</v>
      </c>
      <c r="AV39" s="68" t="str">
        <f t="shared" ref="AV39" si="241">IF(AND((AV38&gt;0),(AV37&gt;0)),(AV38/AV37),"")</f>
        <v/>
      </c>
      <c r="AW39" s="4" t="s">
        <v>3</v>
      </c>
      <c r="AX39" s="68" t="str">
        <f t="shared" ref="AX39" si="242">IF(AND((AX38&gt;0),(AX37&gt;0)),(AX38/AX37),"")</f>
        <v/>
      </c>
      <c r="AY39" s="4" t="s">
        <v>3</v>
      </c>
      <c r="AZ39" s="68" t="str">
        <f t="shared" ref="AZ39" si="243">IF(AND((AZ38&gt;0),(AZ37&gt;0)),(AZ38/AZ37),"")</f>
        <v/>
      </c>
      <c r="BA39" s="4" t="s">
        <v>3</v>
      </c>
      <c r="BB39" s="68" t="str">
        <f t="shared" ref="BB39" si="244">IF(AND((BB38&gt;0),(BB37&gt;0)),(BB38/BB37),"")</f>
        <v/>
      </c>
      <c r="BC39" s="4" t="s">
        <v>3</v>
      </c>
      <c r="BD39" s="68" t="str">
        <f t="shared" ref="BD39" si="245">IF(AND((BD38&gt;0),(BD37&gt;0)),(BD38/BD37),"")</f>
        <v/>
      </c>
      <c r="BE39" s="4" t="s">
        <v>3</v>
      </c>
      <c r="BF39" s="68" t="str">
        <f t="shared" ref="BF39" si="246">IF(AND((BF38&gt;0),(BF37&gt;0)),(BF38/BF37),"")</f>
        <v/>
      </c>
      <c r="BG39" s="4" t="s">
        <v>3</v>
      </c>
      <c r="BH39" s="68" t="str">
        <f t="shared" ref="BH39" si="247">IF(AND((BH38&gt;0),(BH37&gt;0)),(BH38/BH37),"")</f>
        <v/>
      </c>
      <c r="BI39" s="4" t="s">
        <v>3</v>
      </c>
      <c r="BK39" s="58" t="s">
        <v>31</v>
      </c>
      <c r="BL39" s="44">
        <f t="shared" si="16"/>
        <v>11</v>
      </c>
      <c r="BM39" s="45">
        <f t="shared" si="17"/>
        <v>0.13636363636363635</v>
      </c>
      <c r="BN39" s="46" t="str">
        <f t="shared" si="18"/>
        <v>–</v>
      </c>
      <c r="BO39" s="47">
        <f t="shared" si="19"/>
        <v>0.21276595744680851</v>
      </c>
      <c r="BP39" s="48" t="str">
        <f t="shared" si="20"/>
        <v/>
      </c>
      <c r="BQ39" s="49" t="s">
        <v>3</v>
      </c>
      <c r="BR39" s="50" t="str">
        <f t="shared" si="21"/>
        <v/>
      </c>
      <c r="BS39" s="51">
        <f t="shared" si="22"/>
        <v>0.17276508296280502</v>
      </c>
      <c r="BT39" s="52" t="s">
        <v>3</v>
      </c>
      <c r="BU39" s="53">
        <f t="shared" si="23"/>
        <v>2.4940572733635577E-2</v>
      </c>
      <c r="BV39" s="54" t="s">
        <v>3</v>
      </c>
      <c r="BW39" s="46" t="str">
        <f t="shared" si="24"/>
        <v>?</v>
      </c>
      <c r="BX39" s="49" t="s">
        <v>3</v>
      </c>
    </row>
    <row r="40" spans="1:76" s="90" customFormat="1">
      <c r="A40" s="85"/>
      <c r="B40" s="86"/>
      <c r="C40" s="87"/>
      <c r="D40" s="88"/>
      <c r="E40" s="89"/>
      <c r="F40" s="88"/>
      <c r="G40" s="89"/>
      <c r="H40" s="88"/>
      <c r="I40" s="89"/>
      <c r="J40" s="88"/>
      <c r="K40" s="89"/>
      <c r="L40" s="88"/>
      <c r="M40" s="89"/>
      <c r="N40" s="88"/>
      <c r="O40" s="89"/>
      <c r="P40" s="88"/>
      <c r="Q40" s="89"/>
      <c r="R40" s="88"/>
      <c r="S40" s="89"/>
      <c r="T40" s="88"/>
      <c r="U40" s="89"/>
      <c r="V40" s="88"/>
      <c r="W40" s="89"/>
      <c r="X40" s="88"/>
      <c r="Y40" s="89"/>
      <c r="Z40" s="88"/>
      <c r="AA40" s="89"/>
      <c r="AB40" s="88"/>
      <c r="AC40" s="89"/>
      <c r="AD40" s="88"/>
      <c r="AE40" s="89"/>
      <c r="AF40" s="88"/>
      <c r="AG40" s="89"/>
      <c r="AH40" s="88"/>
      <c r="AI40" s="89"/>
      <c r="AJ40" s="88"/>
      <c r="AK40" s="89"/>
      <c r="AL40" s="88"/>
      <c r="AM40" s="89"/>
      <c r="AN40" s="88"/>
      <c r="AO40" s="89"/>
      <c r="AP40" s="88"/>
      <c r="AQ40" s="89"/>
      <c r="AR40" s="88"/>
      <c r="AS40" s="89"/>
      <c r="AT40" s="88"/>
      <c r="AU40" s="89"/>
      <c r="AV40" s="88"/>
      <c r="AW40" s="89"/>
      <c r="AX40" s="88"/>
      <c r="AY40" s="89"/>
      <c r="AZ40" s="88"/>
      <c r="BA40" s="89"/>
      <c r="BB40" s="88"/>
      <c r="BC40" s="89"/>
      <c r="BD40" s="88"/>
      <c r="BE40" s="89"/>
      <c r="BF40" s="88"/>
      <c r="BG40" s="89"/>
      <c r="BH40" s="88"/>
      <c r="BI40" s="89"/>
      <c r="BK40" s="91"/>
      <c r="BL40" s="92"/>
      <c r="BM40" s="93"/>
      <c r="BN40" s="84"/>
      <c r="BO40" s="94"/>
      <c r="BP40" s="95"/>
      <c r="BQ40" s="96"/>
      <c r="BR40" s="97"/>
      <c r="BS40" s="98"/>
      <c r="BT40" s="96"/>
      <c r="BU40" s="98"/>
      <c r="BV40" s="96"/>
      <c r="BW40" s="98"/>
      <c r="BX40" s="96"/>
    </row>
    <row r="41" spans="1:76" s="90" customFormat="1">
      <c r="A41" s="99" t="s">
        <v>86</v>
      </c>
      <c r="B41" s="148"/>
      <c r="C41" s="148"/>
      <c r="D41" s="147">
        <v>1</v>
      </c>
      <c r="E41" s="147"/>
      <c r="F41" s="147">
        <v>1</v>
      </c>
      <c r="G41" s="147"/>
      <c r="H41" s="147"/>
      <c r="I41" s="147"/>
      <c r="J41" s="147">
        <v>1</v>
      </c>
      <c r="K41" s="147"/>
      <c r="L41" s="147">
        <v>1</v>
      </c>
      <c r="M41" s="147"/>
      <c r="N41" s="147">
        <v>1</v>
      </c>
      <c r="O41" s="147"/>
      <c r="P41" s="147">
        <v>1</v>
      </c>
      <c r="Q41" s="147"/>
      <c r="R41" s="147">
        <v>1</v>
      </c>
      <c r="S41" s="147"/>
      <c r="T41" s="147">
        <v>1</v>
      </c>
      <c r="U41" s="147"/>
      <c r="V41" s="147">
        <v>1</v>
      </c>
      <c r="W41" s="147"/>
      <c r="X41" s="147">
        <v>1</v>
      </c>
      <c r="Y41" s="147"/>
      <c r="Z41" s="147">
        <v>1</v>
      </c>
      <c r="AA41" s="147"/>
      <c r="AB41" s="147">
        <v>1</v>
      </c>
      <c r="AC41" s="147"/>
      <c r="AD41" s="147">
        <v>1</v>
      </c>
      <c r="AE41" s="147"/>
      <c r="AF41" s="147">
        <v>1</v>
      </c>
      <c r="AG41" s="147"/>
      <c r="AH41" s="147">
        <v>1</v>
      </c>
      <c r="AI41" s="147"/>
      <c r="AJ41" s="147">
        <v>1</v>
      </c>
      <c r="AK41" s="147"/>
      <c r="AL41" s="147">
        <v>1</v>
      </c>
      <c r="AM41" s="147"/>
      <c r="AN41" s="147">
        <v>1</v>
      </c>
      <c r="AO41" s="147"/>
      <c r="AP41" s="147">
        <v>1</v>
      </c>
      <c r="AQ41" s="147"/>
      <c r="AR41" s="147"/>
      <c r="AS41" s="147"/>
      <c r="AT41" s="147"/>
      <c r="AU41" s="147"/>
      <c r="AV41" s="147"/>
      <c r="AW41" s="147"/>
      <c r="AX41" s="147"/>
      <c r="AY41" s="147"/>
      <c r="AZ41" s="147"/>
      <c r="BA41" s="147"/>
      <c r="BB41" s="147"/>
      <c r="BC41" s="147"/>
      <c r="BD41" s="147"/>
      <c r="BE41" s="147"/>
      <c r="BF41" s="147"/>
      <c r="BG41" s="147"/>
      <c r="BH41" s="147"/>
      <c r="BI41" s="147"/>
      <c r="BL41" s="100">
        <f>COUNT(B41:BI41)</f>
        <v>19</v>
      </c>
      <c r="BM41" s="98"/>
      <c r="BN41" s="98"/>
      <c r="BO41" s="98"/>
      <c r="BP41" s="96"/>
      <c r="BQ41" s="96"/>
      <c r="BR41" s="96"/>
      <c r="BS41" s="149">
        <f>IF(COUNT(B41:BI41)&gt;0,AVERAGE(B41:BI41),"?")</f>
        <v>1</v>
      </c>
      <c r="BT41" s="149"/>
      <c r="BU41" s="98"/>
      <c r="BV41" s="96"/>
      <c r="BW41" s="98"/>
      <c r="BX41" s="96"/>
    </row>
    <row r="42" spans="1:76">
      <c r="R42" s="131"/>
      <c r="V42" s="131"/>
      <c r="X42" s="132"/>
    </row>
  </sheetData>
  <sheetProtection formatCells="0" formatColumns="0" formatRows="0" insertColumns="0" insertRows="0" deleteColumns="0" deleteRows="0"/>
  <mergeCells count="69">
    <mergeCell ref="BS41:BT41"/>
    <mergeCell ref="AX41:AY41"/>
    <mergeCell ref="AZ41:BA41"/>
    <mergeCell ref="BB41:BC41"/>
    <mergeCell ref="BD41:BE41"/>
    <mergeCell ref="BF41:BG41"/>
    <mergeCell ref="BH41:BI41"/>
    <mergeCell ref="AV41:AW41"/>
    <mergeCell ref="Z41:AA41"/>
    <mergeCell ref="AB41:AC41"/>
    <mergeCell ref="AD41:AE41"/>
    <mergeCell ref="AF41:AG41"/>
    <mergeCell ref="AH41:AI41"/>
    <mergeCell ref="AJ41:AK41"/>
    <mergeCell ref="AL41:AM41"/>
    <mergeCell ref="AN41:AO41"/>
    <mergeCell ref="AP41:AQ41"/>
    <mergeCell ref="AR41:AS41"/>
    <mergeCell ref="AT41:AU41"/>
    <mergeCell ref="X41:Y41"/>
    <mergeCell ref="B41:C41"/>
    <mergeCell ref="D41:E41"/>
    <mergeCell ref="F41:G41"/>
    <mergeCell ref="H41:I41"/>
    <mergeCell ref="J41:K41"/>
    <mergeCell ref="L41:M41"/>
    <mergeCell ref="N41:O41"/>
    <mergeCell ref="P41:Q41"/>
    <mergeCell ref="R41:S41"/>
    <mergeCell ref="T41:U41"/>
    <mergeCell ref="V41:W41"/>
    <mergeCell ref="BW1:BX1"/>
    <mergeCell ref="BM2:BO2"/>
    <mergeCell ref="BP2:BR2"/>
    <mergeCell ref="AX1:AY1"/>
    <mergeCell ref="AZ1:BA1"/>
    <mergeCell ref="BB1:BC1"/>
    <mergeCell ref="BD1:BE1"/>
    <mergeCell ref="BF1:BG1"/>
    <mergeCell ref="BH1:BI1"/>
    <mergeCell ref="BK1:BK2"/>
    <mergeCell ref="BL1:BL2"/>
    <mergeCell ref="BM1:BR1"/>
    <mergeCell ref="BS1:BT1"/>
    <mergeCell ref="BU1:BV1"/>
    <mergeCell ref="AV1:AW1"/>
    <mergeCell ref="Z1:AA1"/>
    <mergeCell ref="AB1:AC1"/>
    <mergeCell ref="AD1:AE1"/>
    <mergeCell ref="AF1:AG1"/>
    <mergeCell ref="AH1:AI1"/>
    <mergeCell ref="AJ1:AK1"/>
    <mergeCell ref="AL1:AM1"/>
    <mergeCell ref="AN1:AO1"/>
    <mergeCell ref="AP1:AQ1"/>
    <mergeCell ref="AR1:AS1"/>
    <mergeCell ref="AT1:AU1"/>
    <mergeCell ref="X1:Y1"/>
    <mergeCell ref="B1:C1"/>
    <mergeCell ref="D1:E1"/>
    <mergeCell ref="F1:G1"/>
    <mergeCell ref="H1:I1"/>
    <mergeCell ref="J1:K1"/>
    <mergeCell ref="L1:M1"/>
    <mergeCell ref="N1:O1"/>
    <mergeCell ref="P1:Q1"/>
    <mergeCell ref="R1:S1"/>
    <mergeCell ref="T1:U1"/>
    <mergeCell ref="V1:W1"/>
  </mergeCells>
  <phoneticPr fontId="30"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BX38"/>
  <sheetViews>
    <sheetView zoomScaleNormal="100" workbookViewId="0">
      <pane xSplit="1" ySplit="2" topLeftCell="B3" activePane="bottomRight" state="frozen"/>
      <selection pane="topRight" activeCell="B1" sqref="B1"/>
      <selection pane="bottomLeft" activeCell="A3" sqref="A3"/>
      <selection pane="bottomRight" activeCell="D48" sqref="D48"/>
    </sheetView>
  </sheetViews>
  <sheetFormatPr baseColWidth="10" defaultColWidth="9.1640625" defaultRowHeight="14"/>
  <cols>
    <col min="1" max="1" width="35.5" style="6" bestFit="1" customWidth="1"/>
    <col min="2" max="61" width="6.6640625" style="6" customWidth="1"/>
    <col min="62" max="62" width="2.83203125" style="6" customWidth="1"/>
    <col min="63" max="63" width="35.5" style="6" bestFit="1" customWidth="1"/>
    <col min="64" max="64" width="3.1640625" style="6" bestFit="1" customWidth="1"/>
    <col min="65" max="65" width="6.1640625" style="6" customWidth="1"/>
    <col min="66" max="66" width="2.5" style="6" customWidth="1"/>
    <col min="67" max="67" width="6.1640625" style="6" customWidth="1"/>
    <col min="68" max="68" width="7.5" style="6" bestFit="1" customWidth="1"/>
    <col min="69" max="69" width="2.5" style="6" customWidth="1"/>
    <col min="70" max="70" width="7.5" style="6" bestFit="1" customWidth="1"/>
    <col min="71" max="71" width="7.83203125" style="6" bestFit="1" customWidth="1"/>
    <col min="72" max="72" width="7.5" style="6" bestFit="1" customWidth="1"/>
    <col min="73" max="73" width="7.83203125" style="6" bestFit="1" customWidth="1"/>
    <col min="74" max="74" width="7.33203125" style="6" bestFit="1" customWidth="1"/>
    <col min="75" max="75" width="6.83203125" style="6" bestFit="1" customWidth="1"/>
    <col min="76" max="76" width="7.5" style="6" bestFit="1" customWidth="1"/>
    <col min="77" max="16384" width="9.1640625" style="6"/>
  </cols>
  <sheetData>
    <row r="1" spans="1:76" ht="16.5" customHeight="1">
      <c r="A1" s="5" t="s">
        <v>13</v>
      </c>
      <c r="B1" s="145" t="s">
        <v>10</v>
      </c>
      <c r="C1" s="145"/>
      <c r="D1" s="145">
        <v>1</v>
      </c>
      <c r="E1" s="145"/>
      <c r="F1" s="145">
        <v>2</v>
      </c>
      <c r="G1" s="145"/>
      <c r="H1" s="145">
        <v>3</v>
      </c>
      <c r="I1" s="145"/>
      <c r="J1" s="145">
        <v>5</v>
      </c>
      <c r="K1" s="145"/>
      <c r="L1" s="145">
        <v>6</v>
      </c>
      <c r="M1" s="145"/>
      <c r="N1" s="145">
        <v>7</v>
      </c>
      <c r="O1" s="145"/>
      <c r="P1" s="145">
        <v>8</v>
      </c>
      <c r="Q1" s="145"/>
      <c r="R1" s="145">
        <v>9</v>
      </c>
      <c r="S1" s="145"/>
      <c r="T1" s="145">
        <v>10</v>
      </c>
      <c r="U1" s="145"/>
      <c r="V1" s="145">
        <v>11</v>
      </c>
      <c r="W1" s="145"/>
      <c r="X1" s="146">
        <v>12</v>
      </c>
      <c r="Y1" s="146"/>
      <c r="Z1" s="146">
        <v>13</v>
      </c>
      <c r="AA1" s="146"/>
      <c r="AB1" s="146">
        <v>14</v>
      </c>
      <c r="AC1" s="146"/>
      <c r="AD1" s="146">
        <v>15</v>
      </c>
      <c r="AE1" s="146"/>
      <c r="AF1" s="146">
        <v>16</v>
      </c>
      <c r="AG1" s="146"/>
      <c r="AH1" s="146">
        <v>17</v>
      </c>
      <c r="AI1" s="146"/>
      <c r="AJ1" s="146">
        <v>18</v>
      </c>
      <c r="AK1" s="146"/>
      <c r="AL1" s="146">
        <v>19</v>
      </c>
      <c r="AM1" s="146"/>
      <c r="AN1" s="146">
        <v>20</v>
      </c>
      <c r="AO1" s="146"/>
      <c r="AP1" s="146">
        <v>21</v>
      </c>
      <c r="AQ1" s="146"/>
      <c r="AR1" s="146">
        <v>22</v>
      </c>
      <c r="AS1" s="146"/>
      <c r="AT1" s="146">
        <v>23</v>
      </c>
      <c r="AU1" s="146"/>
      <c r="AV1" s="146">
        <v>24</v>
      </c>
      <c r="AW1" s="146"/>
      <c r="AX1" s="146">
        <v>25</v>
      </c>
      <c r="AY1" s="146"/>
      <c r="AZ1" s="146">
        <v>26</v>
      </c>
      <c r="BA1" s="146"/>
      <c r="BB1" s="146">
        <v>27</v>
      </c>
      <c r="BC1" s="146"/>
      <c r="BD1" s="146">
        <v>28</v>
      </c>
      <c r="BE1" s="146"/>
      <c r="BF1" s="146">
        <v>29</v>
      </c>
      <c r="BG1" s="146"/>
      <c r="BH1" s="146">
        <v>30</v>
      </c>
      <c r="BI1" s="146"/>
      <c r="BK1" s="141" t="s">
        <v>11</v>
      </c>
      <c r="BL1" s="143" t="s">
        <v>2</v>
      </c>
      <c r="BM1" s="135" t="s">
        <v>12</v>
      </c>
      <c r="BN1" s="135"/>
      <c r="BO1" s="135"/>
      <c r="BP1" s="135"/>
      <c r="BQ1" s="135"/>
      <c r="BR1" s="136"/>
      <c r="BS1" s="135" t="s">
        <v>0</v>
      </c>
      <c r="BT1" s="136"/>
      <c r="BU1" s="135" t="s">
        <v>1</v>
      </c>
      <c r="BV1" s="137"/>
      <c r="BW1" s="135" t="s">
        <v>9</v>
      </c>
      <c r="BX1" s="135"/>
    </row>
    <row r="2" spans="1:76" ht="16.5" customHeight="1">
      <c r="A2" s="7" t="s">
        <v>11</v>
      </c>
      <c r="B2" s="8" t="s">
        <v>14</v>
      </c>
      <c r="C2" s="9" t="s">
        <v>40</v>
      </c>
      <c r="D2" s="8" t="s">
        <v>14</v>
      </c>
      <c r="E2" s="9" t="s">
        <v>40</v>
      </c>
      <c r="F2" s="8" t="s">
        <v>14</v>
      </c>
      <c r="G2" s="9" t="s">
        <v>40</v>
      </c>
      <c r="H2" s="8" t="s">
        <v>14</v>
      </c>
      <c r="I2" s="9" t="s">
        <v>40</v>
      </c>
      <c r="J2" s="8" t="s">
        <v>14</v>
      </c>
      <c r="K2" s="9" t="s">
        <v>40</v>
      </c>
      <c r="L2" s="8" t="s">
        <v>14</v>
      </c>
      <c r="M2" s="9" t="s">
        <v>40</v>
      </c>
      <c r="N2" s="8" t="s">
        <v>14</v>
      </c>
      <c r="O2" s="9" t="s">
        <v>40</v>
      </c>
      <c r="P2" s="8" t="s">
        <v>14</v>
      </c>
      <c r="Q2" s="9" t="s">
        <v>40</v>
      </c>
      <c r="R2" s="8" t="s">
        <v>14</v>
      </c>
      <c r="S2" s="9" t="s">
        <v>40</v>
      </c>
      <c r="T2" s="8" t="s">
        <v>14</v>
      </c>
      <c r="U2" s="9" t="s">
        <v>40</v>
      </c>
      <c r="V2" s="8" t="s">
        <v>14</v>
      </c>
      <c r="W2" s="9" t="s">
        <v>40</v>
      </c>
      <c r="X2" s="8" t="s">
        <v>14</v>
      </c>
      <c r="Y2" s="9" t="s">
        <v>40</v>
      </c>
      <c r="Z2" s="8" t="s">
        <v>14</v>
      </c>
      <c r="AA2" s="9" t="s">
        <v>40</v>
      </c>
      <c r="AB2" s="8" t="s">
        <v>14</v>
      </c>
      <c r="AC2" s="9" t="s">
        <v>40</v>
      </c>
      <c r="AD2" s="8" t="s">
        <v>14</v>
      </c>
      <c r="AE2" s="9" t="s">
        <v>40</v>
      </c>
      <c r="AF2" s="8" t="s">
        <v>14</v>
      </c>
      <c r="AG2" s="9" t="s">
        <v>40</v>
      </c>
      <c r="AH2" s="8" t="s">
        <v>14</v>
      </c>
      <c r="AI2" s="9" t="s">
        <v>40</v>
      </c>
      <c r="AJ2" s="8" t="s">
        <v>14</v>
      </c>
      <c r="AK2" s="9" t="s">
        <v>40</v>
      </c>
      <c r="AL2" s="8" t="s">
        <v>14</v>
      </c>
      <c r="AM2" s="9" t="s">
        <v>40</v>
      </c>
      <c r="AN2" s="8" t="s">
        <v>14</v>
      </c>
      <c r="AO2" s="9" t="s">
        <v>40</v>
      </c>
      <c r="AP2" s="8" t="s">
        <v>14</v>
      </c>
      <c r="AQ2" s="9" t="s">
        <v>40</v>
      </c>
      <c r="AR2" s="8" t="s">
        <v>14</v>
      </c>
      <c r="AS2" s="9" t="s">
        <v>40</v>
      </c>
      <c r="AT2" s="8" t="s">
        <v>14</v>
      </c>
      <c r="AU2" s="9" t="s">
        <v>40</v>
      </c>
      <c r="AV2" s="8" t="s">
        <v>14</v>
      </c>
      <c r="AW2" s="9" t="s">
        <v>40</v>
      </c>
      <c r="AX2" s="8" t="s">
        <v>14</v>
      </c>
      <c r="AY2" s="9" t="s">
        <v>40</v>
      </c>
      <c r="AZ2" s="8" t="s">
        <v>14</v>
      </c>
      <c r="BA2" s="9" t="s">
        <v>40</v>
      </c>
      <c r="BB2" s="8" t="s">
        <v>14</v>
      </c>
      <c r="BC2" s="9" t="s">
        <v>40</v>
      </c>
      <c r="BD2" s="8" t="s">
        <v>14</v>
      </c>
      <c r="BE2" s="9" t="s">
        <v>40</v>
      </c>
      <c r="BF2" s="8" t="s">
        <v>14</v>
      </c>
      <c r="BG2" s="9" t="s">
        <v>40</v>
      </c>
      <c r="BH2" s="8" t="s">
        <v>14</v>
      </c>
      <c r="BI2" s="9" t="s">
        <v>40</v>
      </c>
      <c r="BK2" s="142"/>
      <c r="BL2" s="144"/>
      <c r="BM2" s="138" t="s">
        <v>14</v>
      </c>
      <c r="BN2" s="138"/>
      <c r="BO2" s="138"/>
      <c r="BP2" s="139" t="s">
        <v>40</v>
      </c>
      <c r="BQ2" s="139"/>
      <c r="BR2" s="140"/>
      <c r="BS2" s="104" t="s">
        <v>14</v>
      </c>
      <c r="BT2" s="106" t="s">
        <v>40</v>
      </c>
      <c r="BU2" s="104" t="s">
        <v>14</v>
      </c>
      <c r="BV2" s="61" t="s">
        <v>40</v>
      </c>
      <c r="BW2" s="104" t="s">
        <v>14</v>
      </c>
      <c r="BX2" s="105" t="s">
        <v>40</v>
      </c>
    </row>
    <row r="3" spans="1:76" ht="16.5" customHeight="1">
      <c r="A3" s="10" t="s">
        <v>4</v>
      </c>
      <c r="B3" s="11"/>
      <c r="C3" s="1" t="str">
        <f>IF(AND((B3&gt;0),(B$4&gt;0)),(B3/B$4*100),"")</f>
        <v/>
      </c>
      <c r="D3" s="11">
        <v>137.32</v>
      </c>
      <c r="E3" s="1">
        <f>IF(AND((D3&gt;0),(D$4&gt;0)),(D3/D$4*100),"")</f>
        <v>514.69265367316336</v>
      </c>
      <c r="F3" s="11">
        <v>139.4</v>
      </c>
      <c r="G3" s="1">
        <f>IF(AND((F3&gt;0),(F$4&gt;0)),(F3/F$4*100),"")</f>
        <v>550.77044646384832</v>
      </c>
      <c r="H3" s="11">
        <v>119</v>
      </c>
      <c r="I3" s="1">
        <f>IF(AND((H3&gt;0),(H$4&gt;0)),(H3/H$4*100),"")</f>
        <v>502.53378378378375</v>
      </c>
      <c r="J3" s="11"/>
      <c r="K3" s="1" t="str">
        <f>IF(AND((J3&gt;0),(J$4&gt;0)),(J3/J$4*100),"")</f>
        <v/>
      </c>
      <c r="L3" s="11"/>
      <c r="M3" s="1" t="str">
        <f>IF(AND((L3&gt;0),(L$4&gt;0)),(L3/L$4*100),"")</f>
        <v/>
      </c>
      <c r="N3" s="11"/>
      <c r="O3" s="1" t="str">
        <f>IF(AND((N3&gt;0),(N$4&gt;0)),(N3/N$4*100),"")</f>
        <v/>
      </c>
      <c r="P3" s="11"/>
      <c r="Q3" s="1" t="str">
        <f>IF(AND((P3&gt;0),(P$4&gt;0)),(P3/P$4*100),"")</f>
        <v/>
      </c>
      <c r="R3" s="11"/>
      <c r="S3" s="1" t="str">
        <f>IF(AND((R3&gt;0),(R$4&gt;0)),(R3/R$4*100),"")</f>
        <v/>
      </c>
      <c r="T3" s="11"/>
      <c r="U3" s="1" t="str">
        <f>IF(AND((T3&gt;0),(T$4&gt;0)),(T3/T$4*100),"")</f>
        <v/>
      </c>
      <c r="V3" s="11"/>
      <c r="W3" s="1" t="str">
        <f>IF(AND((V3&gt;0),(V$4&gt;0)),(V3/V$4*100),"")</f>
        <v/>
      </c>
      <c r="X3" s="11"/>
      <c r="Y3" s="1" t="str">
        <f>IF(AND((X3&gt;0),(X$4&gt;0)),(X3/X$4*100),"")</f>
        <v/>
      </c>
      <c r="Z3" s="11"/>
      <c r="AA3" s="1" t="str">
        <f>IF(AND((Z3&gt;0),(Z$4&gt;0)),(Z3/Z$4*100),"")</f>
        <v/>
      </c>
      <c r="AB3" s="11"/>
      <c r="AC3" s="1" t="str">
        <f>IF(AND((AB3&gt;0),(AB$4&gt;0)),(AB3/AB$4*100),"")</f>
        <v/>
      </c>
      <c r="AD3" s="11"/>
      <c r="AE3" s="1" t="str">
        <f t="shared" ref="AE3" si="0">IF(AND((AD3&gt;0),(AD$4&gt;0)),(AD3/AD$4*100),"")</f>
        <v/>
      </c>
      <c r="AF3" s="11"/>
      <c r="AG3" s="1" t="str">
        <f t="shared" ref="AG3" si="1">IF(AND((AF3&gt;0),(AF$4&gt;0)),(AF3/AF$4*100),"")</f>
        <v/>
      </c>
      <c r="AH3" s="11"/>
      <c r="AI3" s="1" t="str">
        <f t="shared" ref="AI3" si="2">IF(AND((AH3&gt;0),(AH$4&gt;0)),(AH3/AH$4*100),"")</f>
        <v/>
      </c>
      <c r="AJ3" s="11"/>
      <c r="AK3" s="1" t="str">
        <f t="shared" ref="AK3" si="3">IF(AND((AJ3&gt;0),(AJ$4&gt;0)),(AJ3/AJ$4*100),"")</f>
        <v/>
      </c>
      <c r="AL3" s="11"/>
      <c r="AM3" s="1" t="str">
        <f t="shared" ref="AM3" si="4">IF(AND((AL3&gt;0),(AL$4&gt;0)),(AL3/AL$4*100),"")</f>
        <v/>
      </c>
      <c r="AN3" s="11"/>
      <c r="AO3" s="1" t="str">
        <f t="shared" ref="AO3" si="5">IF(AND((AN3&gt;0),(AN$4&gt;0)),(AN3/AN$4*100),"")</f>
        <v/>
      </c>
      <c r="AP3" s="11"/>
      <c r="AQ3" s="1" t="str">
        <f t="shared" ref="AQ3" si="6">IF(AND((AP3&gt;0),(AP$4&gt;0)),(AP3/AP$4*100),"")</f>
        <v/>
      </c>
      <c r="AR3" s="11"/>
      <c r="AS3" s="1" t="str">
        <f t="shared" ref="AS3" si="7">IF(AND((AR3&gt;0),(AR$4&gt;0)),(AR3/AR$4*100),"")</f>
        <v/>
      </c>
      <c r="AT3" s="11"/>
      <c r="AU3" s="1" t="str">
        <f t="shared" ref="AU3" si="8">IF(AND((AT3&gt;0),(AT$4&gt;0)),(AT3/AT$4*100),"")</f>
        <v/>
      </c>
      <c r="AV3" s="11"/>
      <c r="AW3" s="1" t="str">
        <f t="shared" ref="AW3" si="9">IF(AND((AV3&gt;0),(AV$4&gt;0)),(AV3/AV$4*100),"")</f>
        <v/>
      </c>
      <c r="AX3" s="11"/>
      <c r="AY3" s="1" t="str">
        <f t="shared" ref="AY3" si="10">IF(AND((AX3&gt;0),(AX$4&gt;0)),(AX3/AX$4*100),"")</f>
        <v/>
      </c>
      <c r="AZ3" s="11"/>
      <c r="BA3" s="1" t="str">
        <f t="shared" ref="BA3" si="11">IF(AND((AZ3&gt;0),(AZ$4&gt;0)),(AZ3/AZ$4*100),"")</f>
        <v/>
      </c>
      <c r="BB3" s="11"/>
      <c r="BC3" s="1" t="str">
        <f t="shared" ref="BC3" si="12">IF(AND((BB3&gt;0),(BB$4&gt;0)),(BB3/BB$4*100),"")</f>
        <v/>
      </c>
      <c r="BD3" s="11"/>
      <c r="BE3" s="1" t="str">
        <f t="shared" ref="BE3" si="13">IF(AND((BD3&gt;0),(BD$4&gt;0)),(BD3/BD$4*100),"")</f>
        <v/>
      </c>
      <c r="BF3" s="11"/>
      <c r="BG3" s="1" t="str">
        <f t="shared" ref="BG3" si="14">IF(AND((BF3&gt;0),(BF$4&gt;0)),(BF3/BF$4*100),"")</f>
        <v/>
      </c>
      <c r="BH3" s="11"/>
      <c r="BI3" s="1" t="str">
        <f t="shared" ref="BI3" si="15">IF(AND((BH3&gt;0),(BH$4&gt;0)),(BH3/BH$4*100),"")</f>
        <v/>
      </c>
      <c r="BJ3" s="12"/>
      <c r="BK3" s="55" t="s">
        <v>4</v>
      </c>
      <c r="BL3" s="20">
        <f>COUNT(B3,D3,F3,H3,J3,L3,N3,P3,R3,T3,V3,X3,Z3,AB3,AD3,AF3,AH3,AJ3,AL3,AN3,AP3,AR3,AT3,AV3,AX3,AZ3,BB3,BD3,BF3,BH3)</f>
        <v>3</v>
      </c>
      <c r="BM3" s="21">
        <f>IF(SUM(B3,D3,F3,H3,J3,L3,N3,P3,R3,T3,V3,X3,Z3,AB3,AD3,AF3,AH3,AJ3,AL3,AN3,AP3,AR3,AT3,AV3,AX3,AZ3,BB3,BD3,BF3,BH3)&gt;0,MIN(B3,D3,F3,H3,J3,L3,N3,P3,R3,T3,V3,X3,Z3,AB3,AD3,AF3,AH3,AJ3,AL3,AN3,AP3,AR3,AT3,AV3,AX3,AZ3,BB3,BD3,BF3,BH3),"")</f>
        <v>119</v>
      </c>
      <c r="BN3" s="22" t="str">
        <f>IF(COUNT(BM3)&gt;0,"–","?")</f>
        <v>–</v>
      </c>
      <c r="BO3" s="23">
        <f>IF(SUM(B3,D3,F3,H3,J3,L3,N3,P3,R3,T3,V3,X3,Z3,AB3,AD3,AF3,AH3,AJ3,AL3,AN3,AP3,AR3,AT3,AV3,AX3,AZ3,BB3,BD3,BF3,BH3)&gt;0,MAX(B3,D3,F3,H3,J3,L3,N3,P3,R3,T3,V3,X3,Z3,AB3,AD3,AF3,AH3,AJ3,AL3,AN3,AP3,AR3,AT3,AV3,AX3,AZ3,BB3,BD3,BF3,BH3),"")</f>
        <v>139.4</v>
      </c>
      <c r="BP3" s="24">
        <f>IF(SUM(C3,E3,G3,I3,K3,M3,O3,Q3,S3,U3,W3,Y3,AA3,AC3,AE3,AG3,AI3,AK3,AM3,AO3,AQ3,AS3,AU3,AW3,AY3,BA3,BC3,BE3,BG3,BI3)&gt;0,MIN(C3,E3,G3,I3,K3,M3,O3,Q3,S3,U3,W3,Y3,AA3,AC3,AE3,AG3,AI3,AK3,AM3,AO3,AQ3,AS3,AU3,AW3,AY3,BA3,BC3,BE3,BG3,BI3),"")</f>
        <v>502.53378378378375</v>
      </c>
      <c r="BQ3" s="25" t="str">
        <f>IF(COUNT(BP3)&gt;0,"–","?")</f>
        <v>–</v>
      </c>
      <c r="BR3" s="26">
        <f>IF(SUM(C3,E3,G3,I3,K3,M3,O3,Q3,S3,U3,W3,Y3,AA3,AC3,AE3,AG3,AI3,AK3,AM3,AO3,AQ3,AS3,AU3,AW3,AY3,BA3,BC3,BE3,BG3,BI3)&gt;0,MAX(C3,E3,G3,I3,K3,M3,O3,Q3,S3,U3,W3,Y3,AA3,AC3,AE3,AG3,AI3,AK3,AM3,AO3,AQ3,AS3,AU3,AW3,AY3,BA3,BC3,BE3,BG3,BI3),"")</f>
        <v>550.77044646384832</v>
      </c>
      <c r="BS3" s="27">
        <f>IF(SUM(B3,D3,F3,H3,J3,L3,N3,P3,R3,T3,V3,X3,Z3,AB3,AD3,AF3,AH3,AJ3,AL3,AN3,AP3,AR3,AT3,AV3,AX3,AZ3,BB3,BD3,BF3,BH3)&gt;0,AVERAGE(B3,D3,F3,H3,J3,L3,N3,P3,R3,T3,V3,X3,Z3,AB3,AD3,AF3,AH3,AJ3,AL3,AN3,AP3,AR3,AT3,AV3,AX3,AZ3,BB3,BD3,BF3,BH3),"?")</f>
        <v>131.90666666666667</v>
      </c>
      <c r="BT3" s="28">
        <f>IF(SUM(C3,E3,G3,I3,K3,M3,O3,Q3,S3,U3,W3,Y3,AA3,AC3,AE3,AG3,AI3,AK3,AM3,AO3,AQ3,AS3,AU3,AW3,AY3,BA3,BC3,BE3,BG3,BI3)&gt;0,AVERAGE(C3,E3,G3,I3,K3,M3,O3,Q3,S3,U3,W3,Y3,AA3,AC3,AE3,AG3,AI3,AK3,AM3,AO3,AQ3,AS3,AU3,AW3,AY3,BA3,BC3,BE3,BG3,BI3),"?")</f>
        <v>522.66562797359848</v>
      </c>
      <c r="BU3" s="22">
        <f>IF(COUNT(B3,D3,F3,H3,J3,L3,N3,P3,R3,T3,V3,X3,Z3,AB3,AD3,AF3,AH3,AJ3,AL3,AN3,AP3,AR3,AT3,AV3,AX3,AZ3,BB3,BD3,BF3,BH3)&gt;1,STDEV(B3,D3,F3,H3,J3,L3,N3,P3,R3,T3,V3,X3,Z3,AB3,AD3,AF3,AH3,AJ3,AL3,AN3,AP3,AR3,AT3,AV3,AX3,AZ3,BB3,BD3,BF3,BH3),"?")</f>
        <v>11.225779854127433</v>
      </c>
      <c r="BV3" s="29">
        <f>IF(COUNT(C3,E3,G3,I3,K3,M3,O3,Q3,S3,U3,W3,Y3,AA3,AC3,AE3,AG3,AI3,AK3,AM3,AO3,AQ3,AS3,AU3,AW3,AY3,BA3,BC3,BE3,BG3,BI3)&gt;1,STDEV(C3,E3,G3,I3,K3,M3,O3,Q3,S3,U3,W3,Y3,AA3,AC3,AE3,AG3,AI3,AK3,AM3,AO3,AQ3,AS3,AU3,AW3,AY3,BA3,BC3,BE3,BG3,BI3),"?")</f>
        <v>25.087250666905142</v>
      </c>
      <c r="BW3" s="22" t="str">
        <f>IF(COUNT(B3)&gt;0,B3,"?")</f>
        <v>?</v>
      </c>
      <c r="BX3" s="25" t="str">
        <f>IF(COUNT(C3)&gt;0,C3,"?")</f>
        <v>?</v>
      </c>
    </row>
    <row r="4" spans="1:76" ht="16.5" customHeight="1">
      <c r="A4" s="13" t="s">
        <v>28</v>
      </c>
      <c r="B4" s="14"/>
      <c r="C4" s="2" t="s">
        <v>3</v>
      </c>
      <c r="D4" s="14">
        <v>26.68</v>
      </c>
      <c r="E4" s="2" t="s">
        <v>3</v>
      </c>
      <c r="F4" s="14">
        <v>25.31</v>
      </c>
      <c r="G4" s="2" t="s">
        <v>3</v>
      </c>
      <c r="H4" s="14">
        <v>23.68</v>
      </c>
      <c r="I4" s="2" t="s">
        <v>3</v>
      </c>
      <c r="J4" s="14"/>
      <c r="K4" s="2" t="s">
        <v>3</v>
      </c>
      <c r="L4" s="14"/>
      <c r="M4" s="2" t="s">
        <v>3</v>
      </c>
      <c r="N4" s="14"/>
      <c r="O4" s="2" t="s">
        <v>3</v>
      </c>
      <c r="P4" s="14"/>
      <c r="Q4" s="2" t="s">
        <v>3</v>
      </c>
      <c r="R4" s="14"/>
      <c r="S4" s="2" t="s">
        <v>3</v>
      </c>
      <c r="T4" s="14"/>
      <c r="U4" s="2" t="s">
        <v>3</v>
      </c>
      <c r="V4" s="14"/>
      <c r="W4" s="2" t="s">
        <v>3</v>
      </c>
      <c r="X4" s="14"/>
      <c r="Y4" s="2" t="s">
        <v>3</v>
      </c>
      <c r="Z4" s="14"/>
      <c r="AA4" s="2" t="s">
        <v>3</v>
      </c>
      <c r="AB4" s="14"/>
      <c r="AC4" s="2" t="s">
        <v>3</v>
      </c>
      <c r="AD4" s="14"/>
      <c r="AE4" s="2" t="s">
        <v>3</v>
      </c>
      <c r="AF4" s="14"/>
      <c r="AG4" s="2" t="s">
        <v>3</v>
      </c>
      <c r="AH4" s="14"/>
      <c r="AI4" s="2" t="s">
        <v>3</v>
      </c>
      <c r="AJ4" s="14"/>
      <c r="AK4" s="2" t="s">
        <v>3</v>
      </c>
      <c r="AL4" s="14"/>
      <c r="AM4" s="2" t="s">
        <v>3</v>
      </c>
      <c r="AN4" s="14"/>
      <c r="AO4" s="2" t="s">
        <v>3</v>
      </c>
      <c r="AP4" s="14"/>
      <c r="AQ4" s="2" t="s">
        <v>3</v>
      </c>
      <c r="AR4" s="14"/>
      <c r="AS4" s="2" t="s">
        <v>3</v>
      </c>
      <c r="AT4" s="14"/>
      <c r="AU4" s="2" t="s">
        <v>3</v>
      </c>
      <c r="AV4" s="14"/>
      <c r="AW4" s="2" t="s">
        <v>3</v>
      </c>
      <c r="AX4" s="14"/>
      <c r="AY4" s="2" t="s">
        <v>3</v>
      </c>
      <c r="AZ4" s="14"/>
      <c r="BA4" s="2" t="s">
        <v>3</v>
      </c>
      <c r="BB4" s="14"/>
      <c r="BC4" s="2" t="s">
        <v>3</v>
      </c>
      <c r="BD4" s="14"/>
      <c r="BE4" s="2" t="s">
        <v>3</v>
      </c>
      <c r="BF4" s="14"/>
      <c r="BG4" s="2" t="s">
        <v>3</v>
      </c>
      <c r="BH4" s="14"/>
      <c r="BI4" s="2" t="s">
        <v>3</v>
      </c>
      <c r="BK4" s="56" t="s">
        <v>28</v>
      </c>
      <c r="BL4" s="30">
        <f t="shared" ref="BL4:BL36" si="16">COUNT(B4,D4,F4,H4,J4,L4,N4,P4,R4,T4,V4,X4,Z4,AB4,AD4,AF4,AH4,AJ4,AL4,AN4,AP4,AR4,AT4,AV4,AX4,AZ4,BB4,BD4,BF4,BH4)</f>
        <v>3</v>
      </c>
      <c r="BM4" s="31">
        <f t="shared" ref="BM4:BM36" si="17">IF(SUM(B4,D4,F4,H4,J4,L4,N4,P4,R4,T4,V4,X4,Z4,AB4,AD4,AF4,AH4,AJ4,AL4,AN4,AP4,AR4,AT4,AV4,AX4,AZ4,BB4,BD4,BF4,BH4)&gt;0,MIN(B4,D4,F4,H4,J4,L4,N4,P4,R4,T4,V4,X4,Z4,AB4,AD4,AF4,AH4,AJ4,AL4,AN4,AP4,AR4,AT4,AV4,AX4,AZ4,BB4,BD4,BF4,BH4),"")</f>
        <v>23.68</v>
      </c>
      <c r="BN4" s="32" t="str">
        <f t="shared" ref="BN4:BN36" si="18">IF(COUNT(BM4)&gt;0,"–","?")</f>
        <v>–</v>
      </c>
      <c r="BO4" s="33">
        <f t="shared" ref="BO4:BO36" si="19">IF(SUM(B4,D4,F4,H4,J4,L4,N4,P4,R4,T4,V4,X4,Z4,AB4,AD4,AF4,AH4,AJ4,AL4,AN4,AP4,AR4,AT4,AV4,AX4,AZ4,BB4,BD4,BF4,BH4)&gt;0,MAX(B4,D4,F4,H4,J4,L4,N4,P4,R4,T4,V4,X4,Z4,AB4,AD4,AF4,AH4,AJ4,AL4,AN4,AP4,AR4,AT4,AV4,AX4,AZ4,BB4,BD4,BF4,BH4),"")</f>
        <v>26.68</v>
      </c>
      <c r="BP4" s="34" t="str">
        <f t="shared" ref="BP4:BP36" si="20">IF(SUM(C4,E4,G4,I4,K4,M4,O4,Q4,S4,U4,W4,Y4,AA4,AC4,AE4,AG4,AI4,AK4,AM4,AO4,AQ4,AS4,AU4,AW4,AY4,BA4,BC4,BE4,BG4,BI4)&gt;0,MIN(C4,E4,G4,I4,K4,M4,O4,Q4,S4,U4,W4,Y4,AA4,AC4,AE4,AG4,AI4,AK4,AM4,AO4,AQ4,AS4,AU4,AW4,AY4,BA4,BC4,BE4,BG4,BI4),"")</f>
        <v/>
      </c>
      <c r="BQ4" s="6" t="s">
        <v>3</v>
      </c>
      <c r="BR4" s="36" t="str">
        <f t="shared" ref="BR4:BR36" si="21">IF(SUM(C4,E4,G4,I4,K4,M4,O4,Q4,S4,U4,W4,Y4,AA4,AC4,AE4,AG4,AI4,AK4,AM4,AO4,AQ4,AS4,AU4,AW4,AY4,BA4,BC4,BE4,BG4,BI4)&gt;0,MAX(C4,E4,G4,I4,K4,M4,O4,Q4,S4,U4,W4,Y4,AA4,AC4,AE4,AG4,AI4,AK4,AM4,AO4,AQ4,AS4,AU4,AW4,AY4,BA4,BC4,BE4,BG4,BI4),"")</f>
        <v/>
      </c>
      <c r="BS4" s="37">
        <f t="shared" ref="BS4:BT36" si="22">IF(SUM(B4,D4,F4,H4,J4,L4,N4,P4,R4,T4,V4,X4,Z4,AB4,AD4,AF4,AH4,AJ4,AL4,AN4,AP4,AR4,AT4,AV4,AX4,AZ4,BB4,BD4,BF4,BH4)&gt;0,AVERAGE(B4,D4,F4,H4,J4,L4,N4,P4,R4,T4,V4,X4,Z4,AB4,AD4,AF4,AH4,AJ4,AL4,AN4,AP4,AR4,AT4,AV4,AX4,AZ4,BB4,BD4,BF4,BH4),"?")</f>
        <v>25.223333333333329</v>
      </c>
      <c r="BT4" s="38" t="s">
        <v>3</v>
      </c>
      <c r="BU4" s="32">
        <f t="shared" ref="BU4:BV36" si="23">IF(COUNT(B4,D4,F4,H4,J4,L4,N4,P4,R4,T4,V4,X4,Z4,AB4,AD4,AF4,AH4,AJ4,AL4,AN4,AP4,AR4,AT4,AV4,AX4,AZ4,BB4,BD4,BF4,BH4)&gt;1,STDEV(B4,D4,F4,H4,J4,L4,N4,P4,R4,T4,V4,X4,Z4,AB4,AD4,AF4,AH4,AJ4,AL4,AN4,AP4,AR4,AT4,AV4,AX4,AZ4,BB4,BD4,BF4,BH4),"?")</f>
        <v>1.501876603897049</v>
      </c>
      <c r="BV4" s="39" t="s">
        <v>3</v>
      </c>
      <c r="BW4" s="32" t="str">
        <f t="shared" ref="BW4:BX36" si="24">IF(COUNT(B4)&gt;0,B4,"?")</f>
        <v>?</v>
      </c>
      <c r="BX4" s="35" t="s">
        <v>3</v>
      </c>
    </row>
    <row r="5" spans="1:76" ht="16.5" customHeight="1">
      <c r="A5" s="16" t="s">
        <v>19</v>
      </c>
      <c r="B5" s="17"/>
      <c r="C5" s="3"/>
      <c r="D5" s="17"/>
      <c r="E5" s="3"/>
      <c r="F5" s="17"/>
      <c r="G5" s="3"/>
      <c r="H5" s="17"/>
      <c r="I5" s="3"/>
      <c r="J5" s="17"/>
      <c r="K5" s="3"/>
      <c r="L5" s="17"/>
      <c r="M5" s="3"/>
      <c r="N5" s="17"/>
      <c r="O5" s="3"/>
      <c r="P5" s="17"/>
      <c r="Q5" s="3"/>
      <c r="R5" s="17"/>
      <c r="S5" s="3"/>
      <c r="T5" s="17"/>
      <c r="U5" s="3"/>
      <c r="V5" s="17"/>
      <c r="W5" s="3"/>
      <c r="X5" s="17"/>
      <c r="Y5" s="3"/>
      <c r="Z5" s="17"/>
      <c r="AA5" s="3"/>
      <c r="AB5" s="17"/>
      <c r="AC5" s="3"/>
      <c r="AD5" s="17"/>
      <c r="AE5" s="3"/>
      <c r="AF5" s="17"/>
      <c r="AG5" s="3"/>
      <c r="AH5" s="17"/>
      <c r="AI5" s="3"/>
      <c r="AJ5" s="17"/>
      <c r="AK5" s="3"/>
      <c r="AL5" s="17"/>
      <c r="AM5" s="3"/>
      <c r="AN5" s="17"/>
      <c r="AO5" s="3"/>
      <c r="AP5" s="17"/>
      <c r="AQ5" s="3"/>
      <c r="AR5" s="17"/>
      <c r="AS5" s="3"/>
      <c r="AT5" s="17"/>
      <c r="AU5" s="3"/>
      <c r="AV5" s="17"/>
      <c r="AW5" s="3"/>
      <c r="AX5" s="17"/>
      <c r="AY5" s="3"/>
      <c r="AZ5" s="17"/>
      <c r="BA5" s="3"/>
      <c r="BB5" s="17"/>
      <c r="BC5" s="3"/>
      <c r="BD5" s="17"/>
      <c r="BE5" s="3"/>
      <c r="BF5" s="17"/>
      <c r="BG5" s="3"/>
      <c r="BH5" s="17"/>
      <c r="BI5" s="3"/>
      <c r="BK5" s="56" t="s">
        <v>19</v>
      </c>
      <c r="BL5" s="30">
        <f t="shared" si="16"/>
        <v>0</v>
      </c>
      <c r="BM5" s="31"/>
      <c r="BN5" s="32"/>
      <c r="BO5" s="33"/>
      <c r="BP5" s="34"/>
      <c r="BQ5" s="35"/>
      <c r="BR5" s="36"/>
      <c r="BS5" s="37"/>
      <c r="BT5" s="38"/>
      <c r="BU5" s="32"/>
      <c r="BV5" s="39"/>
      <c r="BW5" s="32"/>
      <c r="BX5" s="35"/>
    </row>
    <row r="6" spans="1:76" ht="16.5" customHeight="1">
      <c r="A6" s="10" t="s">
        <v>20</v>
      </c>
      <c r="B6" s="18"/>
      <c r="C6" s="4" t="str">
        <f>IF(AND((B6&gt;0),(B$4&gt;0)),(B6/B$4*100),"")</f>
        <v/>
      </c>
      <c r="D6" s="18">
        <v>6.84</v>
      </c>
      <c r="E6" s="4">
        <f>IF(AND((D6&gt;0),(D$4&gt;0)),(D6/D$4*100),"")</f>
        <v>25.637181409295351</v>
      </c>
      <c r="F6" s="18">
        <v>8.23</v>
      </c>
      <c r="G6" s="4">
        <f>IF(AND((F6&gt;0),(F$4&gt;0)),(F6/F$4*100),"")</f>
        <v>32.516791781904395</v>
      </c>
      <c r="H6" s="18">
        <v>8.14</v>
      </c>
      <c r="I6" s="4">
        <f>IF(AND((H6&gt;0),(H$4&gt;0)),(H6/H$4*100),"")</f>
        <v>34.375000000000007</v>
      </c>
      <c r="J6" s="18"/>
      <c r="K6" s="4" t="str">
        <f>IF(AND((J6&gt;0),(J$4&gt;0)),(J6/J$4*100),"")</f>
        <v/>
      </c>
      <c r="L6" s="18"/>
      <c r="M6" s="4" t="str">
        <f>IF(AND((L6&gt;0),(L$4&gt;0)),(L6/L$4*100),"")</f>
        <v/>
      </c>
      <c r="N6" s="18"/>
      <c r="O6" s="4" t="str">
        <f>IF(AND((N6&gt;0),(N$4&gt;0)),(N6/N$4*100),"")</f>
        <v/>
      </c>
      <c r="P6" s="18"/>
      <c r="Q6" s="4" t="str">
        <f>IF(AND((P6&gt;0),(P$4&gt;0)),(P6/P$4*100),"")</f>
        <v/>
      </c>
      <c r="R6" s="18"/>
      <c r="S6" s="4" t="str">
        <f>IF(AND((R6&gt;0),(R$4&gt;0)),(R6/R$4*100),"")</f>
        <v/>
      </c>
      <c r="T6" s="18"/>
      <c r="U6" s="4" t="str">
        <f>IF(AND((T6&gt;0),(T$4&gt;0)),(T6/T$4*100),"")</f>
        <v/>
      </c>
      <c r="V6" s="18"/>
      <c r="W6" s="4" t="str">
        <f>IF(AND((V6&gt;0),(V$4&gt;0)),(V6/V$4*100),"")</f>
        <v/>
      </c>
      <c r="X6" s="18"/>
      <c r="Y6" s="4" t="str">
        <f>IF(AND((X6&gt;0),(X$4&gt;0)),(X6/X$4*100),"")</f>
        <v/>
      </c>
      <c r="Z6" s="18"/>
      <c r="AA6" s="4" t="str">
        <f>IF(AND((Z6&gt;0),(Z$4&gt;0)),(Z6/Z$4*100),"")</f>
        <v/>
      </c>
      <c r="AB6" s="18"/>
      <c r="AC6" s="4" t="str">
        <f>IF(AND((AB6&gt;0),(AB$4&gt;0)),(AB6/AB$4*100),"")</f>
        <v/>
      </c>
      <c r="AD6" s="18"/>
      <c r="AE6" s="4" t="str">
        <f t="shared" ref="AE6:AE10" si="25">IF(AND((AD6&gt;0),(AD$4&gt;0)),(AD6/AD$4*100),"")</f>
        <v/>
      </c>
      <c r="AF6" s="18"/>
      <c r="AG6" s="4" t="str">
        <f t="shared" ref="AG6:AG10" si="26">IF(AND((AF6&gt;0),(AF$4&gt;0)),(AF6/AF$4*100),"")</f>
        <v/>
      </c>
      <c r="AH6" s="18"/>
      <c r="AI6" s="4" t="str">
        <f t="shared" ref="AI6:AI10" si="27">IF(AND((AH6&gt;0),(AH$4&gt;0)),(AH6/AH$4*100),"")</f>
        <v/>
      </c>
      <c r="AJ6" s="18"/>
      <c r="AK6" s="4" t="str">
        <f t="shared" ref="AK6:AK10" si="28">IF(AND((AJ6&gt;0),(AJ$4&gt;0)),(AJ6/AJ$4*100),"")</f>
        <v/>
      </c>
      <c r="AL6" s="18"/>
      <c r="AM6" s="4" t="str">
        <f t="shared" ref="AM6:AM10" si="29">IF(AND((AL6&gt;0),(AL$4&gt;0)),(AL6/AL$4*100),"")</f>
        <v/>
      </c>
      <c r="AN6" s="18"/>
      <c r="AO6" s="4" t="str">
        <f t="shared" ref="AO6:AO10" si="30">IF(AND((AN6&gt;0),(AN$4&gt;0)),(AN6/AN$4*100),"")</f>
        <v/>
      </c>
      <c r="AP6" s="18"/>
      <c r="AQ6" s="4" t="str">
        <f t="shared" ref="AQ6:AQ10" si="31">IF(AND((AP6&gt;0),(AP$4&gt;0)),(AP6/AP$4*100),"")</f>
        <v/>
      </c>
      <c r="AR6" s="18"/>
      <c r="AS6" s="4" t="str">
        <f t="shared" ref="AS6:AS10" si="32">IF(AND((AR6&gt;0),(AR$4&gt;0)),(AR6/AR$4*100),"")</f>
        <v/>
      </c>
      <c r="AT6" s="18"/>
      <c r="AU6" s="4" t="str">
        <f t="shared" ref="AU6:AU10" si="33">IF(AND((AT6&gt;0),(AT$4&gt;0)),(AT6/AT$4*100),"")</f>
        <v/>
      </c>
      <c r="AV6" s="18"/>
      <c r="AW6" s="4" t="str">
        <f t="shared" ref="AW6:AW10" si="34">IF(AND((AV6&gt;0),(AV$4&gt;0)),(AV6/AV$4*100),"")</f>
        <v/>
      </c>
      <c r="AX6" s="18"/>
      <c r="AY6" s="4" t="str">
        <f t="shared" ref="AY6:AY10" si="35">IF(AND((AX6&gt;0),(AX$4&gt;0)),(AX6/AX$4*100),"")</f>
        <v/>
      </c>
      <c r="AZ6" s="18"/>
      <c r="BA6" s="4" t="str">
        <f t="shared" ref="BA6:BA10" si="36">IF(AND((AZ6&gt;0),(AZ$4&gt;0)),(AZ6/AZ$4*100),"")</f>
        <v/>
      </c>
      <c r="BB6" s="18"/>
      <c r="BC6" s="4" t="str">
        <f t="shared" ref="BC6:BC10" si="37">IF(AND((BB6&gt;0),(BB$4&gt;0)),(BB6/BB$4*100),"")</f>
        <v/>
      </c>
      <c r="BD6" s="18"/>
      <c r="BE6" s="4" t="str">
        <f t="shared" ref="BE6:BE10" si="38">IF(AND((BD6&gt;0),(BD$4&gt;0)),(BD6/BD$4*100),"")</f>
        <v/>
      </c>
      <c r="BF6" s="18"/>
      <c r="BG6" s="4" t="str">
        <f t="shared" ref="BG6:BG10" si="39">IF(AND((BF6&gt;0),(BF$4&gt;0)),(BF6/BF$4*100),"")</f>
        <v/>
      </c>
      <c r="BH6" s="18"/>
      <c r="BI6" s="4" t="str">
        <f t="shared" ref="BI6:BI10" si="40">IF(AND((BH6&gt;0),(BH$4&gt;0)),(BH6/BH$4*100),"")</f>
        <v/>
      </c>
      <c r="BK6" s="57" t="s">
        <v>20</v>
      </c>
      <c r="BL6" s="30">
        <f t="shared" si="16"/>
        <v>3</v>
      </c>
      <c r="BM6" s="31">
        <f t="shared" si="17"/>
        <v>6.84</v>
      </c>
      <c r="BN6" s="32" t="str">
        <f t="shared" si="18"/>
        <v>–</v>
      </c>
      <c r="BO6" s="33">
        <f t="shared" si="19"/>
        <v>8.23</v>
      </c>
      <c r="BP6" s="34">
        <f t="shared" si="20"/>
        <v>25.637181409295351</v>
      </c>
      <c r="BQ6" s="35" t="str">
        <f t="shared" ref="BQ6:BQ35" si="41">IF(COUNT(BP6)&gt;0,"–","?")</f>
        <v>–</v>
      </c>
      <c r="BR6" s="36">
        <f t="shared" si="21"/>
        <v>34.375000000000007</v>
      </c>
      <c r="BS6" s="37">
        <f t="shared" si="22"/>
        <v>7.7366666666666672</v>
      </c>
      <c r="BT6" s="38">
        <f t="shared" si="22"/>
        <v>30.842991063733251</v>
      </c>
      <c r="BU6" s="32">
        <f t="shared" si="23"/>
        <v>0.77783888648828414</v>
      </c>
      <c r="BV6" s="39">
        <f t="shared" si="23"/>
        <v>4.6031049373361421</v>
      </c>
      <c r="BW6" s="32" t="str">
        <f t="shared" si="24"/>
        <v>?</v>
      </c>
      <c r="BX6" s="35" t="str">
        <f t="shared" si="24"/>
        <v>?</v>
      </c>
    </row>
    <row r="7" spans="1:76" ht="16.5" customHeight="1">
      <c r="A7" s="10" t="s">
        <v>21</v>
      </c>
      <c r="B7" s="19"/>
      <c r="C7" s="4" t="str">
        <f>IF(AND((B7&gt;0),(B$4&gt;0)),(B7/B$4*100),"")</f>
        <v/>
      </c>
      <c r="D7" s="19">
        <v>4.32</v>
      </c>
      <c r="E7" s="4">
        <f>IF(AND((D7&gt;0),(D$4&gt;0)),(D7/D$4*100),"")</f>
        <v>16.191904047976013</v>
      </c>
      <c r="F7" s="19">
        <v>4.59</v>
      </c>
      <c r="G7" s="4">
        <f>IF(AND((F7&gt;0),(F$4&gt;0)),(F7/F$4*100),"")</f>
        <v>18.135124456736467</v>
      </c>
      <c r="H7" s="19">
        <v>3.85</v>
      </c>
      <c r="I7" s="4">
        <f>IF(AND((H7&gt;0),(H$4&gt;0)),(H7/H$4*100),"")</f>
        <v>16.258445945945947</v>
      </c>
      <c r="J7" s="19"/>
      <c r="K7" s="4" t="str">
        <f>IF(AND((J7&gt;0),(J$4&gt;0)),(J7/J$4*100),"")</f>
        <v/>
      </c>
      <c r="L7" s="19"/>
      <c r="M7" s="4" t="str">
        <f>IF(AND((L7&gt;0),(L$4&gt;0)),(L7/L$4*100),"")</f>
        <v/>
      </c>
      <c r="N7" s="19"/>
      <c r="O7" s="4" t="str">
        <f>IF(AND((N7&gt;0),(N$4&gt;0)),(N7/N$4*100),"")</f>
        <v/>
      </c>
      <c r="P7" s="19"/>
      <c r="Q7" s="4" t="str">
        <f>IF(AND((P7&gt;0),(P$4&gt;0)),(P7/P$4*100),"")</f>
        <v/>
      </c>
      <c r="R7" s="19"/>
      <c r="S7" s="4" t="str">
        <f>IF(AND((R7&gt;0),(R$4&gt;0)),(R7/R$4*100),"")</f>
        <v/>
      </c>
      <c r="T7" s="19"/>
      <c r="U7" s="4" t="str">
        <f>IF(AND((T7&gt;0),(T$4&gt;0)),(T7/T$4*100),"")</f>
        <v/>
      </c>
      <c r="V7" s="19"/>
      <c r="W7" s="4" t="str">
        <f>IF(AND((V7&gt;0),(V$4&gt;0)),(V7/V$4*100),"")</f>
        <v/>
      </c>
      <c r="X7" s="19"/>
      <c r="Y7" s="4" t="str">
        <f>IF(AND((X7&gt;0),(X$4&gt;0)),(X7/X$4*100),"")</f>
        <v/>
      </c>
      <c r="Z7" s="19"/>
      <c r="AA7" s="4" t="str">
        <f>IF(AND((Z7&gt;0),(Z$4&gt;0)),(Z7/Z$4*100),"")</f>
        <v/>
      </c>
      <c r="AB7" s="19"/>
      <c r="AC7" s="4" t="str">
        <f>IF(AND((AB7&gt;0),(AB$4&gt;0)),(AB7/AB$4*100),"")</f>
        <v/>
      </c>
      <c r="AD7" s="19"/>
      <c r="AE7" s="4" t="str">
        <f t="shared" si="25"/>
        <v/>
      </c>
      <c r="AF7" s="19"/>
      <c r="AG7" s="4" t="str">
        <f t="shared" si="26"/>
        <v/>
      </c>
      <c r="AH7" s="19"/>
      <c r="AI7" s="4" t="str">
        <f t="shared" si="27"/>
        <v/>
      </c>
      <c r="AJ7" s="19"/>
      <c r="AK7" s="4" t="str">
        <f t="shared" si="28"/>
        <v/>
      </c>
      <c r="AL7" s="19"/>
      <c r="AM7" s="4" t="str">
        <f t="shared" si="29"/>
        <v/>
      </c>
      <c r="AN7" s="19"/>
      <c r="AO7" s="4" t="str">
        <f t="shared" si="30"/>
        <v/>
      </c>
      <c r="AP7" s="19"/>
      <c r="AQ7" s="4" t="str">
        <f t="shared" si="31"/>
        <v/>
      </c>
      <c r="AR7" s="19"/>
      <c r="AS7" s="4" t="str">
        <f t="shared" si="32"/>
        <v/>
      </c>
      <c r="AT7" s="19"/>
      <c r="AU7" s="4" t="str">
        <f t="shared" si="33"/>
        <v/>
      </c>
      <c r="AV7" s="19"/>
      <c r="AW7" s="4" t="str">
        <f t="shared" si="34"/>
        <v/>
      </c>
      <c r="AX7" s="19"/>
      <c r="AY7" s="4" t="str">
        <f t="shared" si="35"/>
        <v/>
      </c>
      <c r="AZ7" s="19"/>
      <c r="BA7" s="4" t="str">
        <f t="shared" si="36"/>
        <v/>
      </c>
      <c r="BB7" s="19"/>
      <c r="BC7" s="4" t="str">
        <f t="shared" si="37"/>
        <v/>
      </c>
      <c r="BD7" s="19"/>
      <c r="BE7" s="4" t="str">
        <f t="shared" si="38"/>
        <v/>
      </c>
      <c r="BF7" s="19"/>
      <c r="BG7" s="4" t="str">
        <f t="shared" si="39"/>
        <v/>
      </c>
      <c r="BH7" s="19"/>
      <c r="BI7" s="4" t="str">
        <f t="shared" si="40"/>
        <v/>
      </c>
      <c r="BK7" s="57" t="s">
        <v>21</v>
      </c>
      <c r="BL7" s="30">
        <f t="shared" si="16"/>
        <v>3</v>
      </c>
      <c r="BM7" s="31">
        <f t="shared" si="17"/>
        <v>3.85</v>
      </c>
      <c r="BN7" s="32" t="str">
        <f t="shared" si="18"/>
        <v>–</v>
      </c>
      <c r="BO7" s="33">
        <f t="shared" si="19"/>
        <v>4.59</v>
      </c>
      <c r="BP7" s="34">
        <f t="shared" si="20"/>
        <v>16.191904047976013</v>
      </c>
      <c r="BQ7" s="35" t="str">
        <f t="shared" si="41"/>
        <v>–</v>
      </c>
      <c r="BR7" s="36">
        <f t="shared" si="21"/>
        <v>18.135124456736467</v>
      </c>
      <c r="BS7" s="37">
        <f t="shared" si="22"/>
        <v>4.253333333333333</v>
      </c>
      <c r="BT7" s="38">
        <f t="shared" si="22"/>
        <v>16.861824816886141</v>
      </c>
      <c r="BU7" s="32">
        <f t="shared" si="23"/>
        <v>0.37447741364911885</v>
      </c>
      <c r="BV7" s="39">
        <f t="shared" si="23"/>
        <v>1.1032116459132328</v>
      </c>
      <c r="BW7" s="32" t="str">
        <f t="shared" si="24"/>
        <v>?</v>
      </c>
      <c r="BX7" s="35" t="str">
        <f t="shared" si="24"/>
        <v>?</v>
      </c>
    </row>
    <row r="8" spans="1:76" ht="16.5" customHeight="1">
      <c r="A8" s="10" t="s">
        <v>22</v>
      </c>
      <c r="B8" s="19"/>
      <c r="C8" s="4" t="str">
        <f>IF(AND((B8&gt;0),(B$4&gt;0)),(B8/B$4*100),"")</f>
        <v/>
      </c>
      <c r="D8" s="19">
        <v>8.5299999999999994</v>
      </c>
      <c r="E8" s="4">
        <f>IF(AND((D8&gt;0),(D$4&gt;0)),(D8/D$4*100),"")</f>
        <v>31.971514242878555</v>
      </c>
      <c r="F8" s="19">
        <v>9.77</v>
      </c>
      <c r="G8" s="4">
        <f>IF(AND((F8&gt;0),(F$4&gt;0)),(F8/F$4*100),"")</f>
        <v>38.601343342552354</v>
      </c>
      <c r="H8" s="19">
        <v>9.1999999999999993</v>
      </c>
      <c r="I8" s="4">
        <f>IF(AND((H8&gt;0),(H$4&gt;0)),(H8/H$4*100),"")</f>
        <v>38.851351351351347</v>
      </c>
      <c r="J8" s="19"/>
      <c r="K8" s="4" t="str">
        <f>IF(AND((J8&gt;0),(J$4&gt;0)),(J8/J$4*100),"")</f>
        <v/>
      </c>
      <c r="L8" s="19"/>
      <c r="M8" s="4" t="str">
        <f>IF(AND((L8&gt;0),(L$4&gt;0)),(L8/L$4*100),"")</f>
        <v/>
      </c>
      <c r="N8" s="19"/>
      <c r="O8" s="4" t="str">
        <f>IF(AND((N8&gt;0),(N$4&gt;0)),(N8/N$4*100),"")</f>
        <v/>
      </c>
      <c r="P8" s="19"/>
      <c r="Q8" s="4" t="str">
        <f>IF(AND((P8&gt;0),(P$4&gt;0)),(P8/P$4*100),"")</f>
        <v/>
      </c>
      <c r="R8" s="19"/>
      <c r="S8" s="4" t="str">
        <f>IF(AND((R8&gt;0),(R$4&gt;0)),(R8/R$4*100),"")</f>
        <v/>
      </c>
      <c r="T8" s="19"/>
      <c r="U8" s="4" t="str">
        <f>IF(AND((T8&gt;0),(T$4&gt;0)),(T8/T$4*100),"")</f>
        <v/>
      </c>
      <c r="V8" s="19"/>
      <c r="W8" s="4" t="str">
        <f>IF(AND((V8&gt;0),(V$4&gt;0)),(V8/V$4*100),"")</f>
        <v/>
      </c>
      <c r="X8" s="19"/>
      <c r="Y8" s="4" t="str">
        <f>IF(AND((X8&gt;0),(X$4&gt;0)),(X8/X$4*100),"")</f>
        <v/>
      </c>
      <c r="Z8" s="19"/>
      <c r="AA8" s="4" t="str">
        <f>IF(AND((Z8&gt;0),(Z$4&gt;0)),(Z8/Z$4*100),"")</f>
        <v/>
      </c>
      <c r="AB8" s="19"/>
      <c r="AC8" s="4" t="str">
        <f>IF(AND((AB8&gt;0),(AB$4&gt;0)),(AB8/AB$4*100),"")</f>
        <v/>
      </c>
      <c r="AD8" s="19"/>
      <c r="AE8" s="4" t="str">
        <f t="shared" si="25"/>
        <v/>
      </c>
      <c r="AF8" s="19"/>
      <c r="AG8" s="4" t="str">
        <f t="shared" si="26"/>
        <v/>
      </c>
      <c r="AH8" s="19"/>
      <c r="AI8" s="4" t="str">
        <f t="shared" si="27"/>
        <v/>
      </c>
      <c r="AJ8" s="19"/>
      <c r="AK8" s="4" t="str">
        <f t="shared" si="28"/>
        <v/>
      </c>
      <c r="AL8" s="19"/>
      <c r="AM8" s="4" t="str">
        <f t="shared" si="29"/>
        <v/>
      </c>
      <c r="AN8" s="19"/>
      <c r="AO8" s="4" t="str">
        <f t="shared" si="30"/>
        <v/>
      </c>
      <c r="AP8" s="19"/>
      <c r="AQ8" s="4" t="str">
        <f t="shared" si="31"/>
        <v/>
      </c>
      <c r="AR8" s="19"/>
      <c r="AS8" s="4" t="str">
        <f t="shared" si="32"/>
        <v/>
      </c>
      <c r="AT8" s="19"/>
      <c r="AU8" s="4" t="str">
        <f t="shared" si="33"/>
        <v/>
      </c>
      <c r="AV8" s="19"/>
      <c r="AW8" s="4" t="str">
        <f t="shared" si="34"/>
        <v/>
      </c>
      <c r="AX8" s="19"/>
      <c r="AY8" s="4" t="str">
        <f t="shared" si="35"/>
        <v/>
      </c>
      <c r="AZ8" s="19"/>
      <c r="BA8" s="4" t="str">
        <f t="shared" si="36"/>
        <v/>
      </c>
      <c r="BB8" s="19"/>
      <c r="BC8" s="4" t="str">
        <f t="shared" si="37"/>
        <v/>
      </c>
      <c r="BD8" s="19"/>
      <c r="BE8" s="4" t="str">
        <f t="shared" si="38"/>
        <v/>
      </c>
      <c r="BF8" s="19"/>
      <c r="BG8" s="4" t="str">
        <f t="shared" si="39"/>
        <v/>
      </c>
      <c r="BH8" s="19"/>
      <c r="BI8" s="4" t="str">
        <f t="shared" si="40"/>
        <v/>
      </c>
      <c r="BK8" s="57" t="s">
        <v>22</v>
      </c>
      <c r="BL8" s="30">
        <f t="shared" si="16"/>
        <v>3</v>
      </c>
      <c r="BM8" s="31">
        <f t="shared" si="17"/>
        <v>8.5299999999999994</v>
      </c>
      <c r="BN8" s="32" t="str">
        <f t="shared" si="18"/>
        <v>–</v>
      </c>
      <c r="BO8" s="33">
        <f t="shared" si="19"/>
        <v>9.77</v>
      </c>
      <c r="BP8" s="34">
        <f t="shared" si="20"/>
        <v>31.971514242878555</v>
      </c>
      <c r="BQ8" s="35" t="str">
        <f t="shared" si="41"/>
        <v>–</v>
      </c>
      <c r="BR8" s="36">
        <f t="shared" si="21"/>
        <v>38.851351351351347</v>
      </c>
      <c r="BS8" s="37">
        <f t="shared" si="22"/>
        <v>9.1666666666666661</v>
      </c>
      <c r="BT8" s="38">
        <f t="shared" si="22"/>
        <v>36.474736312260752</v>
      </c>
      <c r="BU8" s="32">
        <f t="shared" si="23"/>
        <v>0.62067167917775456</v>
      </c>
      <c r="BV8" s="39">
        <f t="shared" si="23"/>
        <v>3.9019075790879603</v>
      </c>
      <c r="BW8" s="32" t="str">
        <f t="shared" si="24"/>
        <v>?</v>
      </c>
      <c r="BX8" s="35" t="str">
        <f t="shared" si="24"/>
        <v>?</v>
      </c>
    </row>
    <row r="9" spans="1:76" ht="16.5" customHeight="1">
      <c r="A9" s="10" t="s">
        <v>24</v>
      </c>
      <c r="B9" s="19"/>
      <c r="C9" s="4" t="str">
        <f>IF(AND((B9&gt;0),(B$4&gt;0)),(B9/B$4*100),"")</f>
        <v/>
      </c>
      <c r="D9" s="19">
        <v>3.2</v>
      </c>
      <c r="E9" s="4">
        <f>IF(AND((D9&gt;0),(D$4&gt;0)),(D9/D$4*100),"")</f>
        <v>11.994002998500751</v>
      </c>
      <c r="F9" s="19">
        <v>3.37</v>
      </c>
      <c r="G9" s="4">
        <f>IF(AND((F9&gt;0),(F$4&gt;0)),(F9/F$4*100),"")</f>
        <v>13.314895298301069</v>
      </c>
      <c r="H9" s="19">
        <v>3</v>
      </c>
      <c r="I9" s="4">
        <f>IF(AND((H9&gt;0),(H$4&gt;0)),(H9/H$4*100),"")</f>
        <v>12.668918918918919</v>
      </c>
      <c r="J9" s="19"/>
      <c r="K9" s="4" t="str">
        <f>IF(AND((J9&gt;0),(J$4&gt;0)),(J9/J$4*100),"")</f>
        <v/>
      </c>
      <c r="L9" s="19"/>
      <c r="M9" s="4" t="str">
        <f>IF(AND((L9&gt;0),(L$4&gt;0)),(L9/L$4*100),"")</f>
        <v/>
      </c>
      <c r="N9" s="19"/>
      <c r="O9" s="4" t="str">
        <f>IF(AND((N9&gt;0),(N$4&gt;0)),(N9/N$4*100),"")</f>
        <v/>
      </c>
      <c r="P9" s="19"/>
      <c r="Q9" s="4" t="str">
        <f>IF(AND((P9&gt;0),(P$4&gt;0)),(P9/P$4*100),"")</f>
        <v/>
      </c>
      <c r="R9" s="19"/>
      <c r="S9" s="4" t="str">
        <f>IF(AND((R9&gt;0),(R$4&gt;0)),(R9/R$4*100),"")</f>
        <v/>
      </c>
      <c r="T9" s="19"/>
      <c r="U9" s="4" t="str">
        <f>IF(AND((T9&gt;0),(T$4&gt;0)),(T9/T$4*100),"")</f>
        <v/>
      </c>
      <c r="V9" s="19"/>
      <c r="W9" s="4" t="str">
        <f>IF(AND((V9&gt;0),(V$4&gt;0)),(V9/V$4*100),"")</f>
        <v/>
      </c>
      <c r="X9" s="19"/>
      <c r="Y9" s="4" t="str">
        <f>IF(AND((X9&gt;0),(X$4&gt;0)),(X9/X$4*100),"")</f>
        <v/>
      </c>
      <c r="Z9" s="19"/>
      <c r="AA9" s="4" t="str">
        <f>IF(AND((Z9&gt;0),(Z$4&gt;0)),(Z9/Z$4*100),"")</f>
        <v/>
      </c>
      <c r="AB9" s="19"/>
      <c r="AC9" s="4" t="str">
        <f>IF(AND((AB9&gt;0),(AB$4&gt;0)),(AB9/AB$4*100),"")</f>
        <v/>
      </c>
      <c r="AD9" s="19"/>
      <c r="AE9" s="4" t="str">
        <f t="shared" si="25"/>
        <v/>
      </c>
      <c r="AF9" s="19"/>
      <c r="AG9" s="4" t="str">
        <f t="shared" si="26"/>
        <v/>
      </c>
      <c r="AH9" s="19"/>
      <c r="AI9" s="4" t="str">
        <f t="shared" si="27"/>
        <v/>
      </c>
      <c r="AJ9" s="19"/>
      <c r="AK9" s="4" t="str">
        <f t="shared" si="28"/>
        <v/>
      </c>
      <c r="AL9" s="19"/>
      <c r="AM9" s="4" t="str">
        <f t="shared" si="29"/>
        <v/>
      </c>
      <c r="AN9" s="19"/>
      <c r="AO9" s="4" t="str">
        <f t="shared" si="30"/>
        <v/>
      </c>
      <c r="AP9" s="19"/>
      <c r="AQ9" s="4" t="str">
        <f t="shared" si="31"/>
        <v/>
      </c>
      <c r="AR9" s="19"/>
      <c r="AS9" s="4" t="str">
        <f t="shared" si="32"/>
        <v/>
      </c>
      <c r="AT9" s="19"/>
      <c r="AU9" s="4" t="str">
        <f t="shared" si="33"/>
        <v/>
      </c>
      <c r="AV9" s="19"/>
      <c r="AW9" s="4" t="str">
        <f t="shared" si="34"/>
        <v/>
      </c>
      <c r="AX9" s="19"/>
      <c r="AY9" s="4" t="str">
        <f t="shared" si="35"/>
        <v/>
      </c>
      <c r="AZ9" s="19"/>
      <c r="BA9" s="4" t="str">
        <f t="shared" si="36"/>
        <v/>
      </c>
      <c r="BB9" s="19"/>
      <c r="BC9" s="4" t="str">
        <f t="shared" si="37"/>
        <v/>
      </c>
      <c r="BD9" s="19"/>
      <c r="BE9" s="4" t="str">
        <f t="shared" si="38"/>
        <v/>
      </c>
      <c r="BF9" s="19"/>
      <c r="BG9" s="4" t="str">
        <f t="shared" si="39"/>
        <v/>
      </c>
      <c r="BH9" s="19"/>
      <c r="BI9" s="4" t="str">
        <f t="shared" si="40"/>
        <v/>
      </c>
      <c r="BK9" s="57" t="s">
        <v>24</v>
      </c>
      <c r="BL9" s="30">
        <f t="shared" si="16"/>
        <v>3</v>
      </c>
      <c r="BM9" s="31">
        <f t="shared" si="17"/>
        <v>3</v>
      </c>
      <c r="BN9" s="32" t="str">
        <f t="shared" si="18"/>
        <v>–</v>
      </c>
      <c r="BO9" s="33">
        <f t="shared" si="19"/>
        <v>3.37</v>
      </c>
      <c r="BP9" s="34">
        <f t="shared" si="20"/>
        <v>11.994002998500751</v>
      </c>
      <c r="BQ9" s="35" t="str">
        <f t="shared" si="41"/>
        <v>–</v>
      </c>
      <c r="BR9" s="36">
        <f t="shared" si="21"/>
        <v>13.314895298301069</v>
      </c>
      <c r="BS9" s="37">
        <f t="shared" si="22"/>
        <v>3.19</v>
      </c>
      <c r="BT9" s="38">
        <f t="shared" si="22"/>
        <v>12.659272405240246</v>
      </c>
      <c r="BU9" s="32">
        <f t="shared" si="23"/>
        <v>0.18520259177452142</v>
      </c>
      <c r="BV9" s="39">
        <f t="shared" si="23"/>
        <v>0.66049898435770382</v>
      </c>
      <c r="BW9" s="32" t="str">
        <f t="shared" si="24"/>
        <v>?</v>
      </c>
      <c r="BX9" s="35" t="str">
        <f t="shared" si="24"/>
        <v>?</v>
      </c>
    </row>
    <row r="10" spans="1:76" ht="16.5" customHeight="1">
      <c r="A10" s="10" t="s">
        <v>23</v>
      </c>
      <c r="B10" s="19"/>
      <c r="C10" s="4" t="str">
        <f>IF(AND((B10&gt;0),(B$4&gt;0)),(B10/B$4*100),"")</f>
        <v/>
      </c>
      <c r="D10" s="19">
        <v>25.64</v>
      </c>
      <c r="E10" s="4">
        <f>IF(AND((D10&gt;0),(D$4&gt;0)),(D10/D$4*100),"")</f>
        <v>96.101949025487258</v>
      </c>
      <c r="F10" s="19">
        <v>24.99</v>
      </c>
      <c r="G10" s="4">
        <f>IF(AND((F10&gt;0),(F$4&gt;0)),(F10/F$4*100),"")</f>
        <v>98.735677597787429</v>
      </c>
      <c r="H10" s="19">
        <v>22</v>
      </c>
      <c r="I10" s="4">
        <f>IF(AND((H10&gt;0),(H$4&gt;0)),(H10/H$4*100),"")</f>
        <v>92.905405405405403</v>
      </c>
      <c r="J10" s="19"/>
      <c r="K10" s="4" t="str">
        <f>IF(AND((J10&gt;0),(J$4&gt;0)),(J10/J$4*100),"")</f>
        <v/>
      </c>
      <c r="L10" s="19"/>
      <c r="M10" s="4" t="str">
        <f>IF(AND((L10&gt;0),(L$4&gt;0)),(L10/L$4*100),"")</f>
        <v/>
      </c>
      <c r="N10" s="19"/>
      <c r="O10" s="4" t="str">
        <f>IF(AND((N10&gt;0),(N$4&gt;0)),(N10/N$4*100),"")</f>
        <v/>
      </c>
      <c r="P10" s="19"/>
      <c r="Q10" s="4" t="str">
        <f>IF(AND((P10&gt;0),(P$4&gt;0)),(P10/P$4*100),"")</f>
        <v/>
      </c>
      <c r="R10" s="19"/>
      <c r="S10" s="4" t="str">
        <f>IF(AND((R10&gt;0),(R$4&gt;0)),(R10/R$4*100),"")</f>
        <v/>
      </c>
      <c r="T10" s="19"/>
      <c r="U10" s="4" t="str">
        <f>IF(AND((T10&gt;0),(T$4&gt;0)),(T10/T$4*100),"")</f>
        <v/>
      </c>
      <c r="V10" s="19"/>
      <c r="W10" s="4" t="str">
        <f>IF(AND((V10&gt;0),(V$4&gt;0)),(V10/V$4*100),"")</f>
        <v/>
      </c>
      <c r="X10" s="19"/>
      <c r="Y10" s="4" t="str">
        <f>IF(AND((X10&gt;0),(X$4&gt;0)),(X10/X$4*100),"")</f>
        <v/>
      </c>
      <c r="Z10" s="19"/>
      <c r="AA10" s="4" t="str">
        <f>IF(AND((Z10&gt;0),(Z$4&gt;0)),(Z10/Z$4*100),"")</f>
        <v/>
      </c>
      <c r="AB10" s="19"/>
      <c r="AC10" s="4" t="str">
        <f>IF(AND((AB10&gt;0),(AB$4&gt;0)),(AB10/AB$4*100),"")</f>
        <v/>
      </c>
      <c r="AD10" s="19"/>
      <c r="AE10" s="4" t="str">
        <f t="shared" si="25"/>
        <v/>
      </c>
      <c r="AF10" s="19"/>
      <c r="AG10" s="4" t="str">
        <f t="shared" si="26"/>
        <v/>
      </c>
      <c r="AH10" s="19"/>
      <c r="AI10" s="4" t="str">
        <f t="shared" si="27"/>
        <v/>
      </c>
      <c r="AJ10" s="19"/>
      <c r="AK10" s="4" t="str">
        <f t="shared" si="28"/>
        <v/>
      </c>
      <c r="AL10" s="19"/>
      <c r="AM10" s="4" t="str">
        <f t="shared" si="29"/>
        <v/>
      </c>
      <c r="AN10" s="19"/>
      <c r="AO10" s="4" t="str">
        <f t="shared" si="30"/>
        <v/>
      </c>
      <c r="AP10" s="19"/>
      <c r="AQ10" s="4" t="str">
        <f t="shared" si="31"/>
        <v/>
      </c>
      <c r="AR10" s="19"/>
      <c r="AS10" s="4" t="str">
        <f t="shared" si="32"/>
        <v/>
      </c>
      <c r="AT10" s="19"/>
      <c r="AU10" s="4" t="str">
        <f t="shared" si="33"/>
        <v/>
      </c>
      <c r="AV10" s="19"/>
      <c r="AW10" s="4" t="str">
        <f t="shared" si="34"/>
        <v/>
      </c>
      <c r="AX10" s="19"/>
      <c r="AY10" s="4" t="str">
        <f t="shared" si="35"/>
        <v/>
      </c>
      <c r="AZ10" s="19"/>
      <c r="BA10" s="4" t="str">
        <f t="shared" si="36"/>
        <v/>
      </c>
      <c r="BB10" s="19"/>
      <c r="BC10" s="4" t="str">
        <f t="shared" si="37"/>
        <v/>
      </c>
      <c r="BD10" s="19"/>
      <c r="BE10" s="4" t="str">
        <f t="shared" si="38"/>
        <v/>
      </c>
      <c r="BF10" s="19"/>
      <c r="BG10" s="4" t="str">
        <f t="shared" si="39"/>
        <v/>
      </c>
      <c r="BH10" s="19"/>
      <c r="BI10" s="4" t="str">
        <f t="shared" si="40"/>
        <v/>
      </c>
      <c r="BK10" s="57" t="s">
        <v>23</v>
      </c>
      <c r="BL10" s="30">
        <f t="shared" si="16"/>
        <v>3</v>
      </c>
      <c r="BM10" s="31">
        <f t="shared" si="17"/>
        <v>22</v>
      </c>
      <c r="BN10" s="32" t="str">
        <f t="shared" si="18"/>
        <v>–</v>
      </c>
      <c r="BO10" s="33">
        <f t="shared" si="19"/>
        <v>25.64</v>
      </c>
      <c r="BP10" s="34">
        <f t="shared" si="20"/>
        <v>92.905405405405403</v>
      </c>
      <c r="BQ10" s="35" t="str">
        <f t="shared" si="41"/>
        <v>–</v>
      </c>
      <c r="BR10" s="36">
        <f t="shared" si="21"/>
        <v>98.735677597787429</v>
      </c>
      <c r="BS10" s="37">
        <f t="shared" si="22"/>
        <v>24.209999999999997</v>
      </c>
      <c r="BT10" s="38">
        <f t="shared" si="22"/>
        <v>95.914344009560025</v>
      </c>
      <c r="BU10" s="32">
        <f t="shared" si="23"/>
        <v>1.9413139879988501</v>
      </c>
      <c r="BV10" s="39">
        <f t="shared" si="23"/>
        <v>2.9196601156327375</v>
      </c>
      <c r="BW10" s="32" t="str">
        <f t="shared" si="24"/>
        <v>?</v>
      </c>
      <c r="BX10" s="35" t="str">
        <f t="shared" si="24"/>
        <v>?</v>
      </c>
    </row>
    <row r="11" spans="1:76" ht="16.5" customHeight="1">
      <c r="A11" s="10" t="s">
        <v>38</v>
      </c>
      <c r="B11" s="68" t="str">
        <f>IF(AND((B10&gt;0),(B3&gt;0)),(B10/B3),"")</f>
        <v/>
      </c>
      <c r="C11" s="4" t="s">
        <v>3</v>
      </c>
      <c r="D11" s="68">
        <f>IF(AND((D10&gt;0),(D3&gt;0)),(D10/D3),"")</f>
        <v>0.18671715700553454</v>
      </c>
      <c r="E11" s="4" t="s">
        <v>3</v>
      </c>
      <c r="F11" s="68">
        <f>IF(AND((F10&gt;0),(F3&gt;0)),(F10/F3),"")</f>
        <v>0.17926829268292682</v>
      </c>
      <c r="G11" s="4" t="s">
        <v>3</v>
      </c>
      <c r="H11" s="68">
        <f>IF(AND((H10&gt;0),(H3&gt;0)),(H10/H3),"")</f>
        <v>0.18487394957983194</v>
      </c>
      <c r="I11" s="4" t="s">
        <v>3</v>
      </c>
      <c r="J11" s="68" t="str">
        <f>IF(AND((J10&gt;0),(J3&gt;0)),(J10/J3),"")</f>
        <v/>
      </c>
      <c r="K11" s="4" t="s">
        <v>3</v>
      </c>
      <c r="L11" s="68" t="str">
        <f>IF(AND((L10&gt;0),(L3&gt;0)),(L10/L3),"")</f>
        <v/>
      </c>
      <c r="M11" s="4" t="s">
        <v>3</v>
      </c>
      <c r="N11" s="68" t="str">
        <f>IF(AND((N10&gt;0),(N3&gt;0)),(N10/N3),"")</f>
        <v/>
      </c>
      <c r="O11" s="4" t="s">
        <v>3</v>
      </c>
      <c r="P11" s="68" t="str">
        <f>IF(AND((P10&gt;0),(P3&gt;0)),(P10/P3),"")</f>
        <v/>
      </c>
      <c r="Q11" s="4" t="s">
        <v>3</v>
      </c>
      <c r="R11" s="68" t="str">
        <f>IF(AND((R10&gt;0),(R3&gt;0)),(R10/R3),"")</f>
        <v/>
      </c>
      <c r="S11" s="4" t="s">
        <v>3</v>
      </c>
      <c r="T11" s="68" t="str">
        <f>IF(AND((T10&gt;0),(T3&gt;0)),(T10/T3),"")</f>
        <v/>
      </c>
      <c r="U11" s="4" t="s">
        <v>3</v>
      </c>
      <c r="V11" s="68" t="str">
        <f>IF(AND((V10&gt;0),(V3&gt;0)),(V10/V3),"")</f>
        <v/>
      </c>
      <c r="W11" s="4" t="s">
        <v>3</v>
      </c>
      <c r="X11" s="68" t="str">
        <f>IF(AND((X10&gt;0),(X3&gt;0)),(X10/X3),"")</f>
        <v/>
      </c>
      <c r="Y11" s="4" t="s">
        <v>3</v>
      </c>
      <c r="Z11" s="68" t="str">
        <f>IF(AND((Z10&gt;0),(Z3&gt;0)),(Z10/Z3),"")</f>
        <v/>
      </c>
      <c r="AA11" s="4" t="s">
        <v>3</v>
      </c>
      <c r="AB11" s="68" t="str">
        <f>IF(AND((AB10&gt;0),(AB3&gt;0)),(AB10/AB3),"")</f>
        <v/>
      </c>
      <c r="AC11" s="4" t="s">
        <v>3</v>
      </c>
      <c r="AD11" s="68" t="str">
        <f t="shared" ref="AD11" si="42">IF(AND((AD10&gt;0),(AD3&gt;0)),(AD10/AD3),"")</f>
        <v/>
      </c>
      <c r="AE11" s="4" t="s">
        <v>3</v>
      </c>
      <c r="AF11" s="68" t="str">
        <f t="shared" ref="AF11" si="43">IF(AND((AF10&gt;0),(AF3&gt;0)),(AF10/AF3),"")</f>
        <v/>
      </c>
      <c r="AG11" s="4" t="s">
        <v>3</v>
      </c>
      <c r="AH11" s="68" t="str">
        <f t="shared" ref="AH11" si="44">IF(AND((AH10&gt;0),(AH3&gt;0)),(AH10/AH3),"")</f>
        <v/>
      </c>
      <c r="AI11" s="4" t="s">
        <v>3</v>
      </c>
      <c r="AJ11" s="68" t="str">
        <f t="shared" ref="AJ11" si="45">IF(AND((AJ10&gt;0),(AJ3&gt;0)),(AJ10/AJ3),"")</f>
        <v/>
      </c>
      <c r="AK11" s="4" t="s">
        <v>3</v>
      </c>
      <c r="AL11" s="68" t="str">
        <f t="shared" ref="AL11" si="46">IF(AND((AL10&gt;0),(AL3&gt;0)),(AL10/AL3),"")</f>
        <v/>
      </c>
      <c r="AM11" s="4" t="s">
        <v>3</v>
      </c>
      <c r="AN11" s="68" t="str">
        <f t="shared" ref="AN11" si="47">IF(AND((AN10&gt;0),(AN3&gt;0)),(AN10/AN3),"")</f>
        <v/>
      </c>
      <c r="AO11" s="4" t="s">
        <v>3</v>
      </c>
      <c r="AP11" s="68" t="str">
        <f t="shared" ref="AP11" si="48">IF(AND((AP10&gt;0),(AP3&gt;0)),(AP10/AP3),"")</f>
        <v/>
      </c>
      <c r="AQ11" s="4" t="s">
        <v>3</v>
      </c>
      <c r="AR11" s="68" t="str">
        <f t="shared" ref="AR11" si="49">IF(AND((AR10&gt;0),(AR3&gt;0)),(AR10/AR3),"")</f>
        <v/>
      </c>
      <c r="AS11" s="4" t="s">
        <v>3</v>
      </c>
      <c r="AT11" s="68" t="str">
        <f t="shared" ref="AT11" si="50">IF(AND((AT10&gt;0),(AT3&gt;0)),(AT10/AT3),"")</f>
        <v/>
      </c>
      <c r="AU11" s="4" t="s">
        <v>3</v>
      </c>
      <c r="AV11" s="68" t="str">
        <f t="shared" ref="AV11" si="51">IF(AND((AV10&gt;0),(AV3&gt;0)),(AV10/AV3),"")</f>
        <v/>
      </c>
      <c r="AW11" s="4" t="s">
        <v>3</v>
      </c>
      <c r="AX11" s="68" t="str">
        <f t="shared" ref="AX11" si="52">IF(AND((AX10&gt;0),(AX3&gt;0)),(AX10/AX3),"")</f>
        <v/>
      </c>
      <c r="AY11" s="4" t="s">
        <v>3</v>
      </c>
      <c r="AZ11" s="68" t="str">
        <f t="shared" ref="AZ11" si="53">IF(AND((AZ10&gt;0),(AZ3&gt;0)),(AZ10/AZ3),"")</f>
        <v/>
      </c>
      <c r="BA11" s="4" t="s">
        <v>3</v>
      </c>
      <c r="BB11" s="68" t="str">
        <f t="shared" ref="BB11" si="54">IF(AND((BB10&gt;0),(BB3&gt;0)),(BB10/BB3),"")</f>
        <v/>
      </c>
      <c r="BC11" s="4" t="s">
        <v>3</v>
      </c>
      <c r="BD11" s="68" t="str">
        <f t="shared" ref="BD11" si="55">IF(AND((BD10&gt;0),(BD3&gt;0)),(BD10/BD3),"")</f>
        <v/>
      </c>
      <c r="BE11" s="4" t="s">
        <v>3</v>
      </c>
      <c r="BF11" s="68" t="str">
        <f t="shared" ref="BF11" si="56">IF(AND((BF10&gt;0),(BF3&gt;0)),(BF10/BF3),"")</f>
        <v/>
      </c>
      <c r="BG11" s="4" t="s">
        <v>3</v>
      </c>
      <c r="BH11" s="68" t="str">
        <f t="shared" ref="BH11" si="57">IF(AND((BH10&gt;0),(BH3&gt;0)),(BH10/BH3),"")</f>
        <v/>
      </c>
      <c r="BI11" s="4" t="s">
        <v>3</v>
      </c>
      <c r="BK11" s="57" t="s">
        <v>38</v>
      </c>
      <c r="BL11" s="30">
        <f t="shared" si="16"/>
        <v>3</v>
      </c>
      <c r="BM11" s="40">
        <f t="shared" si="17"/>
        <v>0.17926829268292682</v>
      </c>
      <c r="BN11" s="22" t="str">
        <f t="shared" si="18"/>
        <v>–</v>
      </c>
      <c r="BO11" s="41">
        <f t="shared" si="19"/>
        <v>0.18671715700553454</v>
      </c>
      <c r="BP11" s="24" t="str">
        <f t="shared" si="20"/>
        <v/>
      </c>
      <c r="BQ11" s="6" t="s">
        <v>3</v>
      </c>
      <c r="BR11" s="26" t="str">
        <f t="shared" si="21"/>
        <v/>
      </c>
      <c r="BS11" s="42">
        <f t="shared" si="22"/>
        <v>0.18361979975609777</v>
      </c>
      <c r="BT11" s="28" t="s">
        <v>3</v>
      </c>
      <c r="BU11" s="43">
        <f t="shared" si="23"/>
        <v>3.8795700482700244E-3</v>
      </c>
      <c r="BV11" s="29" t="s">
        <v>3</v>
      </c>
      <c r="BW11" s="43" t="str">
        <f t="shared" si="24"/>
        <v>?</v>
      </c>
      <c r="BX11" s="25" t="s">
        <v>3</v>
      </c>
    </row>
    <row r="12" spans="1:76" ht="16.5" customHeight="1">
      <c r="A12" s="10" t="s">
        <v>39</v>
      </c>
      <c r="B12" s="68" t="str">
        <f>IF(AND((B6&gt;0),(B8&gt;0)),(B6/B8),"")</f>
        <v/>
      </c>
      <c r="C12" s="4" t="s">
        <v>3</v>
      </c>
      <c r="D12" s="68">
        <f>IF(AND((D6&gt;0),(D8&gt;0)),(D6/D8),"")</f>
        <v>0.8018757327080891</v>
      </c>
      <c r="E12" s="4" t="s">
        <v>3</v>
      </c>
      <c r="F12" s="68">
        <f>IF(AND((F6&gt;0),(F8&gt;0)),(F6/F8),"")</f>
        <v>0.84237461617195508</v>
      </c>
      <c r="G12" s="4" t="s">
        <v>3</v>
      </c>
      <c r="H12" s="68">
        <f>IF(AND((H6&gt;0),(H8&gt;0)),(H6/H8),"")</f>
        <v>0.88478260869565228</v>
      </c>
      <c r="I12" s="4" t="s">
        <v>3</v>
      </c>
      <c r="J12" s="68" t="str">
        <f>IF(AND((J6&gt;0),(J8&gt;0)),(J6/J8),"")</f>
        <v/>
      </c>
      <c r="K12" s="4" t="s">
        <v>3</v>
      </c>
      <c r="L12" s="68" t="str">
        <f>IF(AND((L6&gt;0),(L8&gt;0)),(L6/L8),"")</f>
        <v/>
      </c>
      <c r="M12" s="4" t="s">
        <v>3</v>
      </c>
      <c r="N12" s="68" t="str">
        <f>IF(AND((N6&gt;0),(N8&gt;0)),(N6/N8),"")</f>
        <v/>
      </c>
      <c r="O12" s="4" t="s">
        <v>3</v>
      </c>
      <c r="P12" s="68" t="str">
        <f>IF(AND((P6&gt;0),(P8&gt;0)),(P6/P8),"")</f>
        <v/>
      </c>
      <c r="Q12" s="4" t="s">
        <v>3</v>
      </c>
      <c r="R12" s="68" t="str">
        <f>IF(AND((R6&gt;0),(R8&gt;0)),(R6/R8),"")</f>
        <v/>
      </c>
      <c r="S12" s="4" t="s">
        <v>3</v>
      </c>
      <c r="T12" s="68" t="str">
        <f>IF(AND((T6&gt;0),(T8&gt;0)),(T6/T8),"")</f>
        <v/>
      </c>
      <c r="U12" s="4" t="s">
        <v>3</v>
      </c>
      <c r="V12" s="68" t="str">
        <f>IF(AND((V6&gt;0),(V8&gt;0)),(V6/V8),"")</f>
        <v/>
      </c>
      <c r="W12" s="4" t="s">
        <v>3</v>
      </c>
      <c r="X12" s="68" t="str">
        <f>IF(AND((X6&gt;0),(X8&gt;0)),(X6/X8),"")</f>
        <v/>
      </c>
      <c r="Y12" s="4" t="s">
        <v>3</v>
      </c>
      <c r="Z12" s="68" t="str">
        <f>IF(AND((Z6&gt;0),(Z8&gt;0)),(Z6/Z8),"")</f>
        <v/>
      </c>
      <c r="AA12" s="4" t="s">
        <v>3</v>
      </c>
      <c r="AB12" s="68" t="str">
        <f>IF(AND((AB6&gt;0),(AB8&gt;0)),(AB6/AB8),"")</f>
        <v/>
      </c>
      <c r="AC12" s="4" t="s">
        <v>3</v>
      </c>
      <c r="AD12" s="68" t="str">
        <f t="shared" ref="AD12" si="58">IF(AND((AD6&gt;0),(AD8&gt;0)),(AD6/AD8),"")</f>
        <v/>
      </c>
      <c r="AE12" s="4" t="s">
        <v>3</v>
      </c>
      <c r="AF12" s="68" t="str">
        <f t="shared" ref="AF12" si="59">IF(AND((AF6&gt;0),(AF8&gt;0)),(AF6/AF8),"")</f>
        <v/>
      </c>
      <c r="AG12" s="4" t="s">
        <v>3</v>
      </c>
      <c r="AH12" s="68" t="str">
        <f t="shared" ref="AH12" si="60">IF(AND((AH6&gt;0),(AH8&gt;0)),(AH6/AH8),"")</f>
        <v/>
      </c>
      <c r="AI12" s="4" t="s">
        <v>3</v>
      </c>
      <c r="AJ12" s="68" t="str">
        <f t="shared" ref="AJ12" si="61">IF(AND((AJ6&gt;0),(AJ8&gt;0)),(AJ6/AJ8),"")</f>
        <v/>
      </c>
      <c r="AK12" s="4" t="s">
        <v>3</v>
      </c>
      <c r="AL12" s="68" t="str">
        <f t="shared" ref="AL12" si="62">IF(AND((AL6&gt;0),(AL8&gt;0)),(AL6/AL8),"")</f>
        <v/>
      </c>
      <c r="AM12" s="4" t="s">
        <v>3</v>
      </c>
      <c r="AN12" s="68" t="str">
        <f t="shared" ref="AN12" si="63">IF(AND((AN6&gt;0),(AN8&gt;0)),(AN6/AN8),"")</f>
        <v/>
      </c>
      <c r="AO12" s="4" t="s">
        <v>3</v>
      </c>
      <c r="AP12" s="68" t="str">
        <f t="shared" ref="AP12" si="64">IF(AND((AP6&gt;0),(AP8&gt;0)),(AP6/AP8),"")</f>
        <v/>
      </c>
      <c r="AQ12" s="4" t="s">
        <v>3</v>
      </c>
      <c r="AR12" s="68" t="str">
        <f t="shared" ref="AR12" si="65">IF(AND((AR6&gt;0),(AR8&gt;0)),(AR6/AR8),"")</f>
        <v/>
      </c>
      <c r="AS12" s="4" t="s">
        <v>3</v>
      </c>
      <c r="AT12" s="68" t="str">
        <f t="shared" ref="AT12" si="66">IF(AND((AT6&gt;0),(AT8&gt;0)),(AT6/AT8),"")</f>
        <v/>
      </c>
      <c r="AU12" s="4" t="s">
        <v>3</v>
      </c>
      <c r="AV12" s="68" t="str">
        <f t="shared" ref="AV12" si="67">IF(AND((AV6&gt;0),(AV8&gt;0)),(AV6/AV8),"")</f>
        <v/>
      </c>
      <c r="AW12" s="4" t="s">
        <v>3</v>
      </c>
      <c r="AX12" s="68" t="str">
        <f t="shared" ref="AX12" si="68">IF(AND((AX6&gt;0),(AX8&gt;0)),(AX6/AX8),"")</f>
        <v/>
      </c>
      <c r="AY12" s="4" t="s">
        <v>3</v>
      </c>
      <c r="AZ12" s="68" t="str">
        <f t="shared" ref="AZ12" si="69">IF(AND((AZ6&gt;0),(AZ8&gt;0)),(AZ6/AZ8),"")</f>
        <v/>
      </c>
      <c r="BA12" s="4" t="s">
        <v>3</v>
      </c>
      <c r="BB12" s="68" t="str">
        <f t="shared" ref="BB12" si="70">IF(AND((BB6&gt;0),(BB8&gt;0)),(BB6/BB8),"")</f>
        <v/>
      </c>
      <c r="BC12" s="4" t="s">
        <v>3</v>
      </c>
      <c r="BD12" s="68" t="str">
        <f t="shared" ref="BD12" si="71">IF(AND((BD6&gt;0),(BD8&gt;0)),(BD6/BD8),"")</f>
        <v/>
      </c>
      <c r="BE12" s="4" t="s">
        <v>3</v>
      </c>
      <c r="BF12" s="68" t="str">
        <f t="shared" ref="BF12" si="72">IF(AND((BF6&gt;0),(BF8&gt;0)),(BF6/BF8),"")</f>
        <v/>
      </c>
      <c r="BG12" s="4" t="s">
        <v>3</v>
      </c>
      <c r="BH12" s="68" t="str">
        <f t="shared" ref="BH12" si="73">IF(AND((BH6&gt;0),(BH8&gt;0)),(BH6/BH8),"")</f>
        <v/>
      </c>
      <c r="BI12" s="4" t="s">
        <v>3</v>
      </c>
      <c r="BK12" s="57" t="s">
        <v>39</v>
      </c>
      <c r="BL12" s="30">
        <f t="shared" si="16"/>
        <v>3</v>
      </c>
      <c r="BM12" s="40">
        <f t="shared" si="17"/>
        <v>0.8018757327080891</v>
      </c>
      <c r="BN12" s="22" t="str">
        <f t="shared" si="18"/>
        <v>–</v>
      </c>
      <c r="BO12" s="41">
        <f t="shared" si="19"/>
        <v>0.88478260869565228</v>
      </c>
      <c r="BP12" s="24" t="str">
        <f t="shared" si="20"/>
        <v/>
      </c>
      <c r="BQ12" s="6" t="s">
        <v>3</v>
      </c>
      <c r="BR12" s="26" t="str">
        <f t="shared" si="21"/>
        <v/>
      </c>
      <c r="BS12" s="42">
        <f t="shared" si="22"/>
        <v>0.84301098585856549</v>
      </c>
      <c r="BT12" s="28" t="s">
        <v>3</v>
      </c>
      <c r="BU12" s="43">
        <f t="shared" si="23"/>
        <v>4.145710127695644E-2</v>
      </c>
      <c r="BV12" s="29" t="s">
        <v>3</v>
      </c>
      <c r="BW12" s="43" t="str">
        <f t="shared" si="24"/>
        <v>?</v>
      </c>
      <c r="BX12" s="25" t="s">
        <v>3</v>
      </c>
    </row>
    <row r="13" spans="1:76" ht="16.5" customHeight="1">
      <c r="A13" s="15" t="s">
        <v>25</v>
      </c>
      <c r="B13" s="17"/>
      <c r="C13" s="3"/>
      <c r="D13" s="17"/>
      <c r="E13" s="3"/>
      <c r="F13" s="17"/>
      <c r="G13" s="3"/>
      <c r="H13" s="17"/>
      <c r="I13" s="3"/>
      <c r="J13" s="17"/>
      <c r="K13" s="3"/>
      <c r="L13" s="17"/>
      <c r="M13" s="3"/>
      <c r="N13" s="17"/>
      <c r="O13" s="3"/>
      <c r="P13" s="17"/>
      <c r="Q13" s="3"/>
      <c r="R13" s="17"/>
      <c r="S13" s="3"/>
      <c r="T13" s="17"/>
      <c r="U13" s="3"/>
      <c r="V13" s="17"/>
      <c r="W13" s="3"/>
      <c r="X13" s="17"/>
      <c r="Y13" s="3"/>
      <c r="Z13" s="17"/>
      <c r="AA13" s="3"/>
      <c r="AB13" s="17"/>
      <c r="AC13" s="3"/>
      <c r="AD13" s="17"/>
      <c r="AE13" s="3"/>
      <c r="AF13" s="17"/>
      <c r="AG13" s="3"/>
      <c r="AH13" s="17"/>
      <c r="AI13" s="3"/>
      <c r="AJ13" s="17"/>
      <c r="AK13" s="3"/>
      <c r="AL13" s="17"/>
      <c r="AM13" s="3"/>
      <c r="AN13" s="17"/>
      <c r="AO13" s="3"/>
      <c r="AP13" s="17"/>
      <c r="AQ13" s="3"/>
      <c r="AR13" s="17"/>
      <c r="AS13" s="3"/>
      <c r="AT13" s="17"/>
      <c r="AU13" s="3"/>
      <c r="AV13" s="17"/>
      <c r="AW13" s="3"/>
      <c r="AX13" s="17"/>
      <c r="AY13" s="3"/>
      <c r="AZ13" s="17"/>
      <c r="BA13" s="3"/>
      <c r="BB13" s="17"/>
      <c r="BC13" s="3"/>
      <c r="BD13" s="17"/>
      <c r="BE13" s="3"/>
      <c r="BF13" s="17"/>
      <c r="BG13" s="3"/>
      <c r="BH13" s="17"/>
      <c r="BI13" s="3"/>
      <c r="BK13" s="56" t="s">
        <v>25</v>
      </c>
      <c r="BL13" s="30">
        <f t="shared" si="16"/>
        <v>0</v>
      </c>
      <c r="BM13" s="21"/>
      <c r="BN13" s="22"/>
      <c r="BO13" s="23"/>
      <c r="BP13" s="24"/>
      <c r="BQ13" s="25"/>
      <c r="BR13" s="26"/>
      <c r="BS13" s="27"/>
      <c r="BT13" s="28"/>
      <c r="BU13" s="22"/>
      <c r="BV13" s="29"/>
      <c r="BW13" s="22"/>
      <c r="BX13" s="25"/>
    </row>
    <row r="14" spans="1:76" ht="16.5" customHeight="1">
      <c r="A14" s="10" t="s">
        <v>72</v>
      </c>
      <c r="B14" s="19"/>
      <c r="C14" s="4" t="str">
        <f t="shared" ref="C14:C18" si="74">IF(AND((B14&gt;0),(B$4&gt;0)),(B14/B$4*100),"")</f>
        <v/>
      </c>
      <c r="D14" s="19">
        <v>10.58</v>
      </c>
      <c r="E14" s="4">
        <f t="shared" ref="E14:E18" si="75">IF(AND((D14&gt;0),(D$4&gt;0)),(D14/D$4*100),"")</f>
        <v>39.655172413793103</v>
      </c>
      <c r="F14" s="19">
        <v>10.99</v>
      </c>
      <c r="G14" s="4">
        <f t="shared" ref="G14:G18" si="76">IF(AND((F14&gt;0),(F$4&gt;0)),(F14/F$4*100),"")</f>
        <v>43.421572500987757</v>
      </c>
      <c r="H14" s="19">
        <v>9.6300000000000008</v>
      </c>
      <c r="I14" s="4">
        <f t="shared" ref="I14:I18" si="77">IF(AND((H14&gt;0),(H$4&gt;0)),(H14/H$4*100),"")</f>
        <v>40.667229729729733</v>
      </c>
      <c r="J14" s="19"/>
      <c r="K14" s="4" t="str">
        <f t="shared" ref="K14:K18" si="78">IF(AND((J14&gt;0),(J$4&gt;0)),(J14/J$4*100),"")</f>
        <v/>
      </c>
      <c r="L14" s="19"/>
      <c r="M14" s="4" t="str">
        <f t="shared" ref="M14:M18" si="79">IF(AND((L14&gt;0),(L$4&gt;0)),(L14/L$4*100),"")</f>
        <v/>
      </c>
      <c r="N14" s="19"/>
      <c r="O14" s="4" t="str">
        <f t="shared" ref="O14:O18" si="80">IF(AND((N14&gt;0),(N$4&gt;0)),(N14/N$4*100),"")</f>
        <v/>
      </c>
      <c r="P14" s="19"/>
      <c r="Q14" s="4" t="str">
        <f t="shared" ref="Q14:Q18" si="81">IF(AND((P14&gt;0),(P$4&gt;0)),(P14/P$4*100),"")</f>
        <v/>
      </c>
      <c r="R14" s="19"/>
      <c r="S14" s="4" t="str">
        <f t="shared" ref="S14:S18" si="82">IF(AND((R14&gt;0),(R$4&gt;0)),(R14/R$4*100),"")</f>
        <v/>
      </c>
      <c r="T14" s="19"/>
      <c r="U14" s="4" t="str">
        <f t="shared" ref="U14:U18" si="83">IF(AND((T14&gt;0),(T$4&gt;0)),(T14/T$4*100),"")</f>
        <v/>
      </c>
      <c r="V14" s="19"/>
      <c r="W14" s="4" t="str">
        <f t="shared" ref="W14:W18" si="84">IF(AND((V14&gt;0),(V$4&gt;0)),(V14/V$4*100),"")</f>
        <v/>
      </c>
      <c r="X14" s="19"/>
      <c r="Y14" s="4" t="str">
        <f t="shared" ref="Y14:Y18" si="85">IF(AND((X14&gt;0),(X$4&gt;0)),(X14/X$4*100),"")</f>
        <v/>
      </c>
      <c r="Z14" s="19"/>
      <c r="AA14" s="4" t="str">
        <f t="shared" ref="AA14:AA18" si="86">IF(AND((Z14&gt;0),(Z$4&gt;0)),(Z14/Z$4*100),"")</f>
        <v/>
      </c>
      <c r="AB14" s="19"/>
      <c r="AC14" s="4" t="str">
        <f t="shared" ref="AC14:AC18" si="87">IF(AND((AB14&gt;0),(AB$4&gt;0)),(AB14/AB$4*100),"")</f>
        <v/>
      </c>
      <c r="AD14" s="19"/>
      <c r="AE14" s="4" t="str">
        <f t="shared" ref="AE14:AE18" si="88">IF(AND((AD14&gt;0),(AD$4&gt;0)),(AD14/AD$4*100),"")</f>
        <v/>
      </c>
      <c r="AF14" s="19"/>
      <c r="AG14" s="4" t="str">
        <f t="shared" ref="AG14:AG18" si="89">IF(AND((AF14&gt;0),(AF$4&gt;0)),(AF14/AF$4*100),"")</f>
        <v/>
      </c>
      <c r="AH14" s="19"/>
      <c r="AI14" s="4" t="str">
        <f t="shared" ref="AI14:AI18" si="90">IF(AND((AH14&gt;0),(AH$4&gt;0)),(AH14/AH$4*100),"")</f>
        <v/>
      </c>
      <c r="AJ14" s="19"/>
      <c r="AK14" s="4" t="str">
        <f t="shared" ref="AK14:AK18" si="91">IF(AND((AJ14&gt;0),(AJ$4&gt;0)),(AJ14/AJ$4*100),"")</f>
        <v/>
      </c>
      <c r="AL14" s="19"/>
      <c r="AM14" s="4" t="str">
        <f t="shared" ref="AM14:AM18" si="92">IF(AND((AL14&gt;0),(AL$4&gt;0)),(AL14/AL$4*100),"")</f>
        <v/>
      </c>
      <c r="AN14" s="19"/>
      <c r="AO14" s="4" t="str">
        <f t="shared" ref="AO14:AO18" si="93">IF(AND((AN14&gt;0),(AN$4&gt;0)),(AN14/AN$4*100),"")</f>
        <v/>
      </c>
      <c r="AP14" s="19"/>
      <c r="AQ14" s="4" t="str">
        <f t="shared" ref="AQ14:AQ18" si="94">IF(AND((AP14&gt;0),(AP$4&gt;0)),(AP14/AP$4*100),"")</f>
        <v/>
      </c>
      <c r="AR14" s="19"/>
      <c r="AS14" s="4" t="str">
        <f t="shared" ref="AS14:AS18" si="95">IF(AND((AR14&gt;0),(AR$4&gt;0)),(AR14/AR$4*100),"")</f>
        <v/>
      </c>
      <c r="AT14" s="19"/>
      <c r="AU14" s="4" t="str">
        <f t="shared" ref="AU14:AU18" si="96">IF(AND((AT14&gt;0),(AT$4&gt;0)),(AT14/AT$4*100),"")</f>
        <v/>
      </c>
      <c r="AV14" s="19"/>
      <c r="AW14" s="4" t="str">
        <f t="shared" ref="AW14:AW18" si="97">IF(AND((AV14&gt;0),(AV$4&gt;0)),(AV14/AV$4*100),"")</f>
        <v/>
      </c>
      <c r="AX14" s="19"/>
      <c r="AY14" s="4" t="str">
        <f t="shared" ref="AY14:AY18" si="98">IF(AND((AX14&gt;0),(AX$4&gt;0)),(AX14/AX$4*100),"")</f>
        <v/>
      </c>
      <c r="AZ14" s="19"/>
      <c r="BA14" s="4" t="str">
        <f t="shared" ref="BA14:BA18" si="99">IF(AND((AZ14&gt;0),(AZ$4&gt;0)),(AZ14/AZ$4*100),"")</f>
        <v/>
      </c>
      <c r="BB14" s="19"/>
      <c r="BC14" s="4" t="str">
        <f t="shared" ref="BC14:BC18" si="100">IF(AND((BB14&gt;0),(BB$4&gt;0)),(BB14/BB$4*100),"")</f>
        <v/>
      </c>
      <c r="BD14" s="19"/>
      <c r="BE14" s="4" t="str">
        <f t="shared" ref="BE14:BE18" si="101">IF(AND((BD14&gt;0),(BD$4&gt;0)),(BD14/BD$4*100),"")</f>
        <v/>
      </c>
      <c r="BF14" s="19"/>
      <c r="BG14" s="4" t="str">
        <f t="shared" ref="BG14:BG18" si="102">IF(AND((BF14&gt;0),(BF$4&gt;0)),(BF14/BF$4*100),"")</f>
        <v/>
      </c>
      <c r="BH14" s="19"/>
      <c r="BI14" s="4" t="str">
        <f t="shared" ref="BI14:BI18" si="103">IF(AND((BH14&gt;0),(BH$4&gt;0)),(BH14/BH$4*100),"")</f>
        <v/>
      </c>
      <c r="BK14" s="57" t="s">
        <v>34</v>
      </c>
      <c r="BL14" s="30">
        <f t="shared" si="16"/>
        <v>3</v>
      </c>
      <c r="BM14" s="31">
        <f t="shared" si="17"/>
        <v>9.6300000000000008</v>
      </c>
      <c r="BN14" s="32" t="str">
        <f t="shared" si="18"/>
        <v>–</v>
      </c>
      <c r="BO14" s="33">
        <f t="shared" si="19"/>
        <v>10.99</v>
      </c>
      <c r="BP14" s="34">
        <f t="shared" si="20"/>
        <v>39.655172413793103</v>
      </c>
      <c r="BQ14" s="35" t="str">
        <f t="shared" si="41"/>
        <v>–</v>
      </c>
      <c r="BR14" s="36">
        <f t="shared" si="21"/>
        <v>43.421572500987757</v>
      </c>
      <c r="BS14" s="37">
        <f t="shared" si="22"/>
        <v>10.4</v>
      </c>
      <c r="BT14" s="38">
        <f t="shared" si="22"/>
        <v>41.247991548170198</v>
      </c>
      <c r="BU14" s="32">
        <f t="shared" si="23"/>
        <v>0.6976388750635959</v>
      </c>
      <c r="BV14" s="39">
        <f t="shared" si="23"/>
        <v>1.9492064081373428</v>
      </c>
      <c r="BW14" s="32" t="str">
        <f t="shared" si="24"/>
        <v>?</v>
      </c>
      <c r="BX14" s="35" t="str">
        <f t="shared" si="24"/>
        <v>?</v>
      </c>
    </row>
    <row r="15" spans="1:76" ht="16.5" customHeight="1">
      <c r="A15" s="10" t="s">
        <v>73</v>
      </c>
      <c r="B15" s="19"/>
      <c r="C15" s="4" t="str">
        <f t="shared" si="74"/>
        <v/>
      </c>
      <c r="D15" s="19">
        <v>8.4600000000000009</v>
      </c>
      <c r="E15" s="4">
        <f t="shared" si="75"/>
        <v>31.709145427286362</v>
      </c>
      <c r="F15" s="19">
        <v>8.43</v>
      </c>
      <c r="G15" s="4">
        <f t="shared" si="76"/>
        <v>33.306993283287241</v>
      </c>
      <c r="H15" s="19">
        <v>7.15</v>
      </c>
      <c r="I15" s="4">
        <f t="shared" si="77"/>
        <v>30.194256756756761</v>
      </c>
      <c r="J15" s="19"/>
      <c r="K15" s="4" t="str">
        <f t="shared" si="78"/>
        <v/>
      </c>
      <c r="L15" s="19"/>
      <c r="M15" s="4" t="str">
        <f t="shared" si="79"/>
        <v/>
      </c>
      <c r="N15" s="19"/>
      <c r="O15" s="4" t="str">
        <f t="shared" si="80"/>
        <v/>
      </c>
      <c r="P15" s="19"/>
      <c r="Q15" s="4" t="str">
        <f t="shared" si="81"/>
        <v/>
      </c>
      <c r="R15" s="19"/>
      <c r="S15" s="4" t="str">
        <f t="shared" si="82"/>
        <v/>
      </c>
      <c r="T15" s="19"/>
      <c r="U15" s="4" t="str">
        <f t="shared" si="83"/>
        <v/>
      </c>
      <c r="V15" s="19"/>
      <c r="W15" s="4" t="str">
        <f t="shared" si="84"/>
        <v/>
      </c>
      <c r="X15" s="19"/>
      <c r="Y15" s="4" t="str">
        <f t="shared" si="85"/>
        <v/>
      </c>
      <c r="Z15" s="19"/>
      <c r="AA15" s="4" t="str">
        <f t="shared" si="86"/>
        <v/>
      </c>
      <c r="AB15" s="19"/>
      <c r="AC15" s="4" t="str">
        <f t="shared" si="87"/>
        <v/>
      </c>
      <c r="AD15" s="19"/>
      <c r="AE15" s="4" t="str">
        <f t="shared" si="88"/>
        <v/>
      </c>
      <c r="AF15" s="19"/>
      <c r="AG15" s="4" t="str">
        <f t="shared" si="89"/>
        <v/>
      </c>
      <c r="AH15" s="19"/>
      <c r="AI15" s="4" t="str">
        <f t="shared" si="90"/>
        <v/>
      </c>
      <c r="AJ15" s="19"/>
      <c r="AK15" s="4" t="str">
        <f t="shared" si="91"/>
        <v/>
      </c>
      <c r="AL15" s="19"/>
      <c r="AM15" s="4" t="str">
        <f t="shared" si="92"/>
        <v/>
      </c>
      <c r="AN15" s="19"/>
      <c r="AO15" s="4" t="str">
        <f t="shared" si="93"/>
        <v/>
      </c>
      <c r="AP15" s="19"/>
      <c r="AQ15" s="4" t="str">
        <f t="shared" si="94"/>
        <v/>
      </c>
      <c r="AR15" s="19"/>
      <c r="AS15" s="4" t="str">
        <f t="shared" si="95"/>
        <v/>
      </c>
      <c r="AT15" s="19"/>
      <c r="AU15" s="4" t="str">
        <f t="shared" si="96"/>
        <v/>
      </c>
      <c r="AV15" s="19"/>
      <c r="AW15" s="4" t="str">
        <f t="shared" si="97"/>
        <v/>
      </c>
      <c r="AX15" s="19"/>
      <c r="AY15" s="4" t="str">
        <f t="shared" si="98"/>
        <v/>
      </c>
      <c r="AZ15" s="19"/>
      <c r="BA15" s="4" t="str">
        <f t="shared" si="99"/>
        <v/>
      </c>
      <c r="BB15" s="19"/>
      <c r="BC15" s="4" t="str">
        <f t="shared" si="100"/>
        <v/>
      </c>
      <c r="BD15" s="19"/>
      <c r="BE15" s="4" t="str">
        <f t="shared" si="101"/>
        <v/>
      </c>
      <c r="BF15" s="19"/>
      <c r="BG15" s="4" t="str">
        <f t="shared" si="102"/>
        <v/>
      </c>
      <c r="BH15" s="19"/>
      <c r="BI15" s="4" t="str">
        <f t="shared" si="103"/>
        <v/>
      </c>
      <c r="BK15" s="57" t="s">
        <v>36</v>
      </c>
      <c r="BL15" s="30">
        <f t="shared" si="16"/>
        <v>3</v>
      </c>
      <c r="BM15" s="31">
        <f t="shared" si="17"/>
        <v>7.15</v>
      </c>
      <c r="BN15" s="32" t="str">
        <f t="shared" si="18"/>
        <v>–</v>
      </c>
      <c r="BO15" s="33">
        <f t="shared" si="19"/>
        <v>8.4600000000000009</v>
      </c>
      <c r="BP15" s="34">
        <f t="shared" si="20"/>
        <v>30.194256756756761</v>
      </c>
      <c r="BQ15" s="35" t="str">
        <f t="shared" si="41"/>
        <v>–</v>
      </c>
      <c r="BR15" s="36">
        <f t="shared" si="21"/>
        <v>33.306993283287241</v>
      </c>
      <c r="BS15" s="37">
        <f t="shared" si="22"/>
        <v>8.0133333333333336</v>
      </c>
      <c r="BT15" s="38">
        <f t="shared" si="22"/>
        <v>31.736798489110118</v>
      </c>
      <c r="BU15" s="32">
        <f t="shared" si="23"/>
        <v>0.74781905119710157</v>
      </c>
      <c r="BV15" s="39">
        <f t="shared" si="23"/>
        <v>1.5565525014500572</v>
      </c>
      <c r="BW15" s="32" t="str">
        <f t="shared" si="24"/>
        <v>?</v>
      </c>
      <c r="BX15" s="35" t="str">
        <f t="shared" si="24"/>
        <v>?</v>
      </c>
    </row>
    <row r="16" spans="1:76" ht="16.5" customHeight="1">
      <c r="A16" s="10" t="s">
        <v>71</v>
      </c>
      <c r="B16" s="19"/>
      <c r="C16" s="4" t="str">
        <f t="shared" si="74"/>
        <v/>
      </c>
      <c r="D16" s="19">
        <v>27.3</v>
      </c>
      <c r="E16" s="4">
        <f t="shared" si="75"/>
        <v>102.32383808095953</v>
      </c>
      <c r="F16" s="19">
        <v>20.53</v>
      </c>
      <c r="G16" s="4">
        <f t="shared" si="76"/>
        <v>81.114184116949829</v>
      </c>
      <c r="H16" s="19">
        <v>22.98</v>
      </c>
      <c r="I16" s="4">
        <f t="shared" si="77"/>
        <v>97.043918918918919</v>
      </c>
      <c r="J16" s="19"/>
      <c r="K16" s="4" t="str">
        <f t="shared" si="78"/>
        <v/>
      </c>
      <c r="L16" s="19"/>
      <c r="M16" s="4" t="str">
        <f t="shared" si="79"/>
        <v/>
      </c>
      <c r="N16" s="19"/>
      <c r="O16" s="4" t="str">
        <f t="shared" si="80"/>
        <v/>
      </c>
      <c r="P16" s="19"/>
      <c r="Q16" s="4" t="str">
        <f t="shared" si="81"/>
        <v/>
      </c>
      <c r="R16" s="19"/>
      <c r="S16" s="4" t="str">
        <f t="shared" si="82"/>
        <v/>
      </c>
      <c r="T16" s="19"/>
      <c r="U16" s="4" t="str">
        <f t="shared" si="83"/>
        <v/>
      </c>
      <c r="V16" s="19"/>
      <c r="W16" s="4" t="str">
        <f t="shared" si="84"/>
        <v/>
      </c>
      <c r="X16" s="19"/>
      <c r="Y16" s="4" t="str">
        <f t="shared" si="85"/>
        <v/>
      </c>
      <c r="Z16" s="19"/>
      <c r="AA16" s="4" t="str">
        <f t="shared" si="86"/>
        <v/>
      </c>
      <c r="AB16" s="19"/>
      <c r="AC16" s="4" t="str">
        <f t="shared" si="87"/>
        <v/>
      </c>
      <c r="AD16" s="19"/>
      <c r="AE16" s="4" t="str">
        <f t="shared" si="88"/>
        <v/>
      </c>
      <c r="AF16" s="19"/>
      <c r="AG16" s="4" t="str">
        <f t="shared" si="89"/>
        <v/>
      </c>
      <c r="AH16" s="19"/>
      <c r="AI16" s="4" t="str">
        <f t="shared" si="90"/>
        <v/>
      </c>
      <c r="AJ16" s="19"/>
      <c r="AK16" s="4" t="str">
        <f t="shared" si="91"/>
        <v/>
      </c>
      <c r="AL16" s="19"/>
      <c r="AM16" s="4" t="str">
        <f t="shared" si="92"/>
        <v/>
      </c>
      <c r="AN16" s="19"/>
      <c r="AO16" s="4" t="str">
        <f t="shared" si="93"/>
        <v/>
      </c>
      <c r="AP16" s="19"/>
      <c r="AQ16" s="4" t="str">
        <f t="shared" si="94"/>
        <v/>
      </c>
      <c r="AR16" s="19"/>
      <c r="AS16" s="4" t="str">
        <f t="shared" si="95"/>
        <v/>
      </c>
      <c r="AT16" s="19"/>
      <c r="AU16" s="4" t="str">
        <f t="shared" si="96"/>
        <v/>
      </c>
      <c r="AV16" s="19"/>
      <c r="AW16" s="4" t="str">
        <f t="shared" si="97"/>
        <v/>
      </c>
      <c r="AX16" s="19"/>
      <c r="AY16" s="4" t="str">
        <f t="shared" si="98"/>
        <v/>
      </c>
      <c r="AZ16" s="19"/>
      <c r="BA16" s="4" t="str">
        <f t="shared" si="99"/>
        <v/>
      </c>
      <c r="BB16" s="19"/>
      <c r="BC16" s="4" t="str">
        <f t="shared" si="100"/>
        <v/>
      </c>
      <c r="BD16" s="19"/>
      <c r="BE16" s="4" t="str">
        <f t="shared" si="101"/>
        <v/>
      </c>
      <c r="BF16" s="19"/>
      <c r="BG16" s="4" t="str">
        <f t="shared" si="102"/>
        <v/>
      </c>
      <c r="BH16" s="19"/>
      <c r="BI16" s="4" t="str">
        <f t="shared" si="103"/>
        <v/>
      </c>
      <c r="BK16" s="57" t="s">
        <v>37</v>
      </c>
      <c r="BL16" s="30">
        <f t="shared" si="16"/>
        <v>3</v>
      </c>
      <c r="BM16" s="31">
        <f t="shared" si="17"/>
        <v>20.53</v>
      </c>
      <c r="BN16" s="32" t="str">
        <f t="shared" si="18"/>
        <v>–</v>
      </c>
      <c r="BO16" s="33">
        <f t="shared" si="19"/>
        <v>27.3</v>
      </c>
      <c r="BP16" s="34">
        <f t="shared" si="20"/>
        <v>81.114184116949829</v>
      </c>
      <c r="BQ16" s="35" t="str">
        <f t="shared" si="41"/>
        <v>–</v>
      </c>
      <c r="BR16" s="36">
        <f t="shared" si="21"/>
        <v>102.32383808095953</v>
      </c>
      <c r="BS16" s="37">
        <f t="shared" si="22"/>
        <v>23.603333333333335</v>
      </c>
      <c r="BT16" s="38">
        <f t="shared" si="22"/>
        <v>93.493980372276098</v>
      </c>
      <c r="BU16" s="32">
        <f t="shared" si="23"/>
        <v>3.4277738159530355</v>
      </c>
      <c r="BV16" s="39">
        <f t="shared" si="23"/>
        <v>11.041462904976113</v>
      </c>
      <c r="BW16" s="32" t="str">
        <f t="shared" si="24"/>
        <v>?</v>
      </c>
      <c r="BX16" s="35" t="str">
        <f t="shared" si="24"/>
        <v>?</v>
      </c>
    </row>
    <row r="17" spans="1:76" ht="16.5" customHeight="1">
      <c r="A17" s="10" t="s">
        <v>5</v>
      </c>
      <c r="B17" s="19"/>
      <c r="C17" s="4" t="str">
        <f t="shared" si="74"/>
        <v/>
      </c>
      <c r="D17" s="19">
        <v>2.1800000000000002</v>
      </c>
      <c r="E17" s="4">
        <f t="shared" si="75"/>
        <v>8.1709145427286369</v>
      </c>
      <c r="F17" s="19"/>
      <c r="G17" s="4" t="str">
        <f t="shared" si="76"/>
        <v/>
      </c>
      <c r="H17" s="19">
        <v>2.33</v>
      </c>
      <c r="I17" s="4">
        <f t="shared" si="77"/>
        <v>9.8395270270270263</v>
      </c>
      <c r="J17" s="19"/>
      <c r="K17" s="4" t="str">
        <f t="shared" si="78"/>
        <v/>
      </c>
      <c r="L17" s="19"/>
      <c r="M17" s="4" t="str">
        <f t="shared" si="79"/>
        <v/>
      </c>
      <c r="N17" s="19"/>
      <c r="O17" s="4" t="str">
        <f t="shared" si="80"/>
        <v/>
      </c>
      <c r="P17" s="19"/>
      <c r="Q17" s="4" t="str">
        <f t="shared" si="81"/>
        <v/>
      </c>
      <c r="R17" s="19"/>
      <c r="S17" s="4" t="str">
        <f t="shared" si="82"/>
        <v/>
      </c>
      <c r="T17" s="19"/>
      <c r="U17" s="4" t="str">
        <f t="shared" si="83"/>
        <v/>
      </c>
      <c r="V17" s="19"/>
      <c r="W17" s="4" t="str">
        <f t="shared" si="84"/>
        <v/>
      </c>
      <c r="X17" s="19"/>
      <c r="Y17" s="4" t="str">
        <f t="shared" si="85"/>
        <v/>
      </c>
      <c r="Z17" s="19"/>
      <c r="AA17" s="4" t="str">
        <f t="shared" si="86"/>
        <v/>
      </c>
      <c r="AB17" s="19"/>
      <c r="AC17" s="4" t="str">
        <f t="shared" si="87"/>
        <v/>
      </c>
      <c r="AD17" s="19"/>
      <c r="AE17" s="4" t="str">
        <f t="shared" si="88"/>
        <v/>
      </c>
      <c r="AF17" s="19"/>
      <c r="AG17" s="4" t="str">
        <f t="shared" si="89"/>
        <v/>
      </c>
      <c r="AH17" s="19"/>
      <c r="AI17" s="4" t="str">
        <f t="shared" si="90"/>
        <v/>
      </c>
      <c r="AJ17" s="19"/>
      <c r="AK17" s="4" t="str">
        <f t="shared" si="91"/>
        <v/>
      </c>
      <c r="AL17" s="19"/>
      <c r="AM17" s="4" t="str">
        <f t="shared" si="92"/>
        <v/>
      </c>
      <c r="AN17" s="19"/>
      <c r="AO17" s="4" t="str">
        <f t="shared" si="93"/>
        <v/>
      </c>
      <c r="AP17" s="19"/>
      <c r="AQ17" s="4" t="str">
        <f t="shared" si="94"/>
        <v/>
      </c>
      <c r="AR17" s="19"/>
      <c r="AS17" s="4" t="str">
        <f t="shared" si="95"/>
        <v/>
      </c>
      <c r="AT17" s="19"/>
      <c r="AU17" s="4" t="str">
        <f t="shared" si="96"/>
        <v/>
      </c>
      <c r="AV17" s="19"/>
      <c r="AW17" s="4" t="str">
        <f t="shared" si="97"/>
        <v/>
      </c>
      <c r="AX17" s="19"/>
      <c r="AY17" s="4" t="str">
        <f t="shared" si="98"/>
        <v/>
      </c>
      <c r="AZ17" s="19"/>
      <c r="BA17" s="4" t="str">
        <f t="shared" si="99"/>
        <v/>
      </c>
      <c r="BB17" s="19"/>
      <c r="BC17" s="4" t="str">
        <f t="shared" si="100"/>
        <v/>
      </c>
      <c r="BD17" s="19"/>
      <c r="BE17" s="4" t="str">
        <f t="shared" si="101"/>
        <v/>
      </c>
      <c r="BF17" s="19"/>
      <c r="BG17" s="4" t="str">
        <f t="shared" si="102"/>
        <v/>
      </c>
      <c r="BH17" s="19"/>
      <c r="BI17" s="4" t="str">
        <f t="shared" si="103"/>
        <v/>
      </c>
      <c r="BK17" s="57" t="s">
        <v>5</v>
      </c>
      <c r="BL17" s="30">
        <f t="shared" si="16"/>
        <v>2</v>
      </c>
      <c r="BM17" s="31">
        <f t="shared" si="17"/>
        <v>2.1800000000000002</v>
      </c>
      <c r="BN17" s="32" t="str">
        <f t="shared" si="18"/>
        <v>–</v>
      </c>
      <c r="BO17" s="33">
        <f t="shared" si="19"/>
        <v>2.33</v>
      </c>
      <c r="BP17" s="34">
        <f t="shared" si="20"/>
        <v>8.1709145427286369</v>
      </c>
      <c r="BQ17" s="35" t="str">
        <f t="shared" si="41"/>
        <v>–</v>
      </c>
      <c r="BR17" s="36">
        <f t="shared" si="21"/>
        <v>9.8395270270270263</v>
      </c>
      <c r="BS17" s="37">
        <f t="shared" si="22"/>
        <v>2.2549999999999999</v>
      </c>
      <c r="BT17" s="38">
        <f t="shared" si="22"/>
        <v>9.0052207848778316</v>
      </c>
      <c r="BU17" s="32">
        <f t="shared" si="23"/>
        <v>0.10606601717798206</v>
      </c>
      <c r="BV17" s="39">
        <f t="shared" si="23"/>
        <v>1.1798872028199228</v>
      </c>
      <c r="BW17" s="32" t="str">
        <f t="shared" si="24"/>
        <v>?</v>
      </c>
      <c r="BX17" s="35" t="str">
        <f t="shared" si="24"/>
        <v>?</v>
      </c>
    </row>
    <row r="18" spans="1:76" ht="16.5" customHeight="1">
      <c r="A18" s="10" t="s">
        <v>6</v>
      </c>
      <c r="B18" s="19"/>
      <c r="C18" s="4" t="str">
        <f t="shared" si="74"/>
        <v/>
      </c>
      <c r="D18" s="19">
        <v>2.76</v>
      </c>
      <c r="E18" s="4">
        <f t="shared" si="75"/>
        <v>10.344827586206897</v>
      </c>
      <c r="F18" s="19">
        <v>2.58</v>
      </c>
      <c r="G18" s="4">
        <f t="shared" si="76"/>
        <v>10.1935993678388</v>
      </c>
      <c r="H18" s="19">
        <v>2.2000000000000002</v>
      </c>
      <c r="I18" s="4">
        <f t="shared" si="77"/>
        <v>9.2905405405405421</v>
      </c>
      <c r="J18" s="19"/>
      <c r="K18" s="4" t="str">
        <f t="shared" si="78"/>
        <v/>
      </c>
      <c r="L18" s="19"/>
      <c r="M18" s="4" t="str">
        <f t="shared" si="79"/>
        <v/>
      </c>
      <c r="N18" s="19"/>
      <c r="O18" s="4" t="str">
        <f t="shared" si="80"/>
        <v/>
      </c>
      <c r="P18" s="19"/>
      <c r="Q18" s="4" t="str">
        <f t="shared" si="81"/>
        <v/>
      </c>
      <c r="R18" s="19"/>
      <c r="S18" s="4" t="str">
        <f t="shared" si="82"/>
        <v/>
      </c>
      <c r="T18" s="19"/>
      <c r="U18" s="4" t="str">
        <f t="shared" si="83"/>
        <v/>
      </c>
      <c r="V18" s="19"/>
      <c r="W18" s="4" t="str">
        <f t="shared" si="84"/>
        <v/>
      </c>
      <c r="X18" s="19"/>
      <c r="Y18" s="4" t="str">
        <f t="shared" si="85"/>
        <v/>
      </c>
      <c r="Z18" s="19"/>
      <c r="AA18" s="4" t="str">
        <f t="shared" si="86"/>
        <v/>
      </c>
      <c r="AB18" s="19"/>
      <c r="AC18" s="4" t="str">
        <f t="shared" si="87"/>
        <v/>
      </c>
      <c r="AD18" s="19"/>
      <c r="AE18" s="4" t="str">
        <f t="shared" si="88"/>
        <v/>
      </c>
      <c r="AF18" s="19"/>
      <c r="AG18" s="4" t="str">
        <f t="shared" si="89"/>
        <v/>
      </c>
      <c r="AH18" s="19"/>
      <c r="AI18" s="4" t="str">
        <f t="shared" si="90"/>
        <v/>
      </c>
      <c r="AJ18" s="19"/>
      <c r="AK18" s="4" t="str">
        <f t="shared" si="91"/>
        <v/>
      </c>
      <c r="AL18" s="19"/>
      <c r="AM18" s="4" t="str">
        <f t="shared" si="92"/>
        <v/>
      </c>
      <c r="AN18" s="19"/>
      <c r="AO18" s="4" t="str">
        <f t="shared" si="93"/>
        <v/>
      </c>
      <c r="AP18" s="19"/>
      <c r="AQ18" s="4" t="str">
        <f t="shared" si="94"/>
        <v/>
      </c>
      <c r="AR18" s="19"/>
      <c r="AS18" s="4" t="str">
        <f t="shared" si="95"/>
        <v/>
      </c>
      <c r="AT18" s="19"/>
      <c r="AU18" s="4" t="str">
        <f t="shared" si="96"/>
        <v/>
      </c>
      <c r="AV18" s="19"/>
      <c r="AW18" s="4" t="str">
        <f t="shared" si="97"/>
        <v/>
      </c>
      <c r="AX18" s="19"/>
      <c r="AY18" s="4" t="str">
        <f t="shared" si="98"/>
        <v/>
      </c>
      <c r="AZ18" s="19"/>
      <c r="BA18" s="4" t="str">
        <f t="shared" si="99"/>
        <v/>
      </c>
      <c r="BB18" s="19"/>
      <c r="BC18" s="4" t="str">
        <f t="shared" si="100"/>
        <v/>
      </c>
      <c r="BD18" s="19"/>
      <c r="BE18" s="4" t="str">
        <f t="shared" si="101"/>
        <v/>
      </c>
      <c r="BF18" s="19"/>
      <c r="BG18" s="4" t="str">
        <f t="shared" si="102"/>
        <v/>
      </c>
      <c r="BH18" s="19"/>
      <c r="BI18" s="4" t="str">
        <f t="shared" si="103"/>
        <v/>
      </c>
      <c r="BK18" s="57" t="s">
        <v>6</v>
      </c>
      <c r="BL18" s="30">
        <f t="shared" si="16"/>
        <v>3</v>
      </c>
      <c r="BM18" s="31">
        <f t="shared" si="17"/>
        <v>2.2000000000000002</v>
      </c>
      <c r="BN18" s="32" t="str">
        <f t="shared" si="18"/>
        <v>–</v>
      </c>
      <c r="BO18" s="33">
        <f t="shared" si="19"/>
        <v>2.76</v>
      </c>
      <c r="BP18" s="34">
        <f t="shared" si="20"/>
        <v>9.2905405405405421</v>
      </c>
      <c r="BQ18" s="35" t="str">
        <f t="shared" si="41"/>
        <v>–</v>
      </c>
      <c r="BR18" s="36">
        <f t="shared" si="21"/>
        <v>10.344827586206897</v>
      </c>
      <c r="BS18" s="37">
        <f t="shared" si="22"/>
        <v>2.5133333333333332</v>
      </c>
      <c r="BT18" s="38">
        <f t="shared" si="22"/>
        <v>9.9429891648620785</v>
      </c>
      <c r="BU18" s="32">
        <f t="shared" si="23"/>
        <v>0.28589042189855407</v>
      </c>
      <c r="BV18" s="39">
        <f t="shared" si="23"/>
        <v>0.57007402944003449</v>
      </c>
      <c r="BW18" s="32" t="str">
        <f t="shared" si="24"/>
        <v>?</v>
      </c>
      <c r="BX18" s="35" t="str">
        <f t="shared" si="24"/>
        <v>?</v>
      </c>
    </row>
    <row r="19" spans="1:76" ht="16.5" customHeight="1">
      <c r="A19" s="10" t="s">
        <v>7</v>
      </c>
      <c r="B19" s="19"/>
      <c r="C19" s="4" t="s">
        <v>3</v>
      </c>
      <c r="D19" s="19">
        <v>6</v>
      </c>
      <c r="E19" s="4" t="s">
        <v>3</v>
      </c>
      <c r="F19" s="19">
        <v>6</v>
      </c>
      <c r="G19" s="4" t="s">
        <v>3</v>
      </c>
      <c r="H19" s="19">
        <v>6</v>
      </c>
      <c r="I19" s="4" t="s">
        <v>3</v>
      </c>
      <c r="J19" s="19"/>
      <c r="K19" s="4" t="s">
        <v>3</v>
      </c>
      <c r="L19" s="19"/>
      <c r="M19" s="4" t="s">
        <v>3</v>
      </c>
      <c r="N19" s="19"/>
      <c r="O19" s="4" t="s">
        <v>3</v>
      </c>
      <c r="P19" s="19"/>
      <c r="Q19" s="4" t="s">
        <v>3</v>
      </c>
      <c r="R19" s="19"/>
      <c r="S19" s="4" t="s">
        <v>3</v>
      </c>
      <c r="T19" s="19"/>
      <c r="U19" s="4" t="s">
        <v>3</v>
      </c>
      <c r="V19" s="19"/>
      <c r="W19" s="4" t="s">
        <v>3</v>
      </c>
      <c r="X19" s="19"/>
      <c r="Y19" s="4" t="s">
        <v>3</v>
      </c>
      <c r="Z19" s="19"/>
      <c r="AA19" s="4" t="s">
        <v>3</v>
      </c>
      <c r="AB19" s="19"/>
      <c r="AC19" s="4" t="s">
        <v>3</v>
      </c>
      <c r="AD19" s="19"/>
      <c r="AE19" s="4" t="s">
        <v>3</v>
      </c>
      <c r="AF19" s="19"/>
      <c r="AG19" s="4" t="s">
        <v>3</v>
      </c>
      <c r="AH19" s="19"/>
      <c r="AI19" s="4" t="s">
        <v>3</v>
      </c>
      <c r="AJ19" s="19"/>
      <c r="AK19" s="4" t="s">
        <v>3</v>
      </c>
      <c r="AL19" s="19"/>
      <c r="AM19" s="4" t="s">
        <v>3</v>
      </c>
      <c r="AN19" s="19"/>
      <c r="AO19" s="4" t="s">
        <v>3</v>
      </c>
      <c r="AP19" s="19"/>
      <c r="AQ19" s="4" t="s">
        <v>3</v>
      </c>
      <c r="AR19" s="19"/>
      <c r="AS19" s="4" t="s">
        <v>3</v>
      </c>
      <c r="AT19" s="19"/>
      <c r="AU19" s="4" t="s">
        <v>3</v>
      </c>
      <c r="AV19" s="19"/>
      <c r="AW19" s="4" t="s">
        <v>3</v>
      </c>
      <c r="AX19" s="19"/>
      <c r="AY19" s="4" t="s">
        <v>3</v>
      </c>
      <c r="AZ19" s="19"/>
      <c r="BA19" s="4" t="s">
        <v>3</v>
      </c>
      <c r="BB19" s="19"/>
      <c r="BC19" s="4" t="s">
        <v>3</v>
      </c>
      <c r="BD19" s="19"/>
      <c r="BE19" s="4" t="s">
        <v>3</v>
      </c>
      <c r="BF19" s="19"/>
      <c r="BG19" s="4" t="s">
        <v>3</v>
      </c>
      <c r="BH19" s="19"/>
      <c r="BI19" s="4" t="s">
        <v>3</v>
      </c>
      <c r="BK19" s="57" t="s">
        <v>7</v>
      </c>
      <c r="BL19" s="30">
        <f t="shared" si="16"/>
        <v>3</v>
      </c>
      <c r="BM19" s="21">
        <f t="shared" si="17"/>
        <v>6</v>
      </c>
      <c r="BN19" s="22" t="str">
        <f t="shared" si="18"/>
        <v>–</v>
      </c>
      <c r="BO19" s="23">
        <f t="shared" si="19"/>
        <v>6</v>
      </c>
      <c r="BP19" s="24" t="str">
        <f t="shared" si="20"/>
        <v/>
      </c>
      <c r="BQ19" s="6" t="s">
        <v>3</v>
      </c>
      <c r="BR19" s="26" t="str">
        <f t="shared" si="21"/>
        <v/>
      </c>
      <c r="BS19" s="37">
        <f t="shared" si="22"/>
        <v>6</v>
      </c>
      <c r="BT19" s="28" t="s">
        <v>3</v>
      </c>
      <c r="BU19" s="32">
        <f t="shared" si="23"/>
        <v>0</v>
      </c>
      <c r="BV19" s="29" t="s">
        <v>3</v>
      </c>
      <c r="BW19" s="22" t="str">
        <f t="shared" si="24"/>
        <v>?</v>
      </c>
      <c r="BX19" s="25" t="s">
        <v>3</v>
      </c>
    </row>
    <row r="20" spans="1:76" ht="16.5" customHeight="1">
      <c r="A20" s="10" t="s">
        <v>8</v>
      </c>
      <c r="B20" s="19"/>
      <c r="C20" s="4" t="str">
        <f>IF(AND((B20&gt;0),(B$4&gt;0)),(B20/B$4*100),"")</f>
        <v/>
      </c>
      <c r="D20" s="19">
        <v>8.1</v>
      </c>
      <c r="E20" s="4">
        <f>IF(AND((D20&gt;0),(D$4&gt;0)),(D20/D$4*100),"")</f>
        <v>30.359820089955019</v>
      </c>
      <c r="F20" s="19">
        <v>8.6</v>
      </c>
      <c r="G20" s="4">
        <f>IF(AND((F20&gt;0),(F$4&gt;0)),(F20/F$4*100),"")</f>
        <v>33.978664559462665</v>
      </c>
      <c r="H20" s="19">
        <v>8</v>
      </c>
      <c r="I20" s="4">
        <f>IF(AND((H20&gt;0),(H$4&gt;0)),(H20/H$4*100),"")</f>
        <v>33.783783783783782</v>
      </c>
      <c r="J20" s="19"/>
      <c r="K20" s="4" t="str">
        <f>IF(AND((J20&gt;0),(J$4&gt;0)),(J20/J$4*100),"")</f>
        <v/>
      </c>
      <c r="L20" s="19"/>
      <c r="M20" s="4" t="str">
        <f>IF(AND((L20&gt;0),(L$4&gt;0)),(L20/L$4*100),"")</f>
        <v/>
      </c>
      <c r="N20" s="19"/>
      <c r="O20" s="4" t="str">
        <f>IF(AND((N20&gt;0),(N$4&gt;0)),(N20/N$4*100),"")</f>
        <v/>
      </c>
      <c r="P20" s="19"/>
      <c r="Q20" s="4" t="str">
        <f>IF(AND((P20&gt;0),(P$4&gt;0)),(P20/P$4*100),"")</f>
        <v/>
      </c>
      <c r="R20" s="19"/>
      <c r="S20" s="4" t="str">
        <f>IF(AND((R20&gt;0),(R$4&gt;0)),(R20/R$4*100),"")</f>
        <v/>
      </c>
      <c r="T20" s="19"/>
      <c r="U20" s="4" t="str">
        <f>IF(AND((T20&gt;0),(T$4&gt;0)),(T20/T$4*100),"")</f>
        <v/>
      </c>
      <c r="V20" s="19"/>
      <c r="W20" s="4" t="str">
        <f>IF(AND((V20&gt;0),(V$4&gt;0)),(V20/V$4*100),"")</f>
        <v/>
      </c>
      <c r="X20" s="19"/>
      <c r="Y20" s="4" t="str">
        <f>IF(AND((X20&gt;0),(X$4&gt;0)),(X20/X$4*100),"")</f>
        <v/>
      </c>
      <c r="Z20" s="19"/>
      <c r="AA20" s="4" t="str">
        <f>IF(AND((Z20&gt;0),(Z$4&gt;0)),(Z20/Z$4*100),"")</f>
        <v/>
      </c>
      <c r="AB20" s="19"/>
      <c r="AC20" s="4" t="str">
        <f>IF(AND((AB20&gt;0),(AB$4&gt;0)),(AB20/AB$4*100),"")</f>
        <v/>
      </c>
      <c r="AD20" s="19"/>
      <c r="AE20" s="4" t="str">
        <f t="shared" ref="AE20" si="104">IF(AND((AD20&gt;0),(AD$4&gt;0)),(AD20/AD$4*100),"")</f>
        <v/>
      </c>
      <c r="AF20" s="19"/>
      <c r="AG20" s="4" t="str">
        <f t="shared" ref="AG20" si="105">IF(AND((AF20&gt;0),(AF$4&gt;0)),(AF20/AF$4*100),"")</f>
        <v/>
      </c>
      <c r="AH20" s="19"/>
      <c r="AI20" s="4" t="str">
        <f t="shared" ref="AI20" si="106">IF(AND((AH20&gt;0),(AH$4&gt;0)),(AH20/AH$4*100),"")</f>
        <v/>
      </c>
      <c r="AJ20" s="19"/>
      <c r="AK20" s="4" t="str">
        <f t="shared" ref="AK20" si="107">IF(AND((AJ20&gt;0),(AJ$4&gt;0)),(AJ20/AJ$4*100),"")</f>
        <v/>
      </c>
      <c r="AL20" s="19"/>
      <c r="AM20" s="4" t="str">
        <f t="shared" ref="AM20" si="108">IF(AND((AL20&gt;0),(AL$4&gt;0)),(AL20/AL$4*100),"")</f>
        <v/>
      </c>
      <c r="AN20" s="19"/>
      <c r="AO20" s="4" t="str">
        <f t="shared" ref="AO20" si="109">IF(AND((AN20&gt;0),(AN$4&gt;0)),(AN20/AN$4*100),"")</f>
        <v/>
      </c>
      <c r="AP20" s="19"/>
      <c r="AQ20" s="4" t="str">
        <f t="shared" ref="AQ20" si="110">IF(AND((AP20&gt;0),(AP$4&gt;0)),(AP20/AP$4*100),"")</f>
        <v/>
      </c>
      <c r="AR20" s="19"/>
      <c r="AS20" s="4" t="str">
        <f t="shared" ref="AS20" si="111">IF(AND((AR20&gt;0),(AR$4&gt;0)),(AR20/AR$4*100),"")</f>
        <v/>
      </c>
      <c r="AT20" s="19"/>
      <c r="AU20" s="4" t="str">
        <f t="shared" ref="AU20" si="112">IF(AND((AT20&gt;0),(AT$4&gt;0)),(AT20/AT$4*100),"")</f>
        <v/>
      </c>
      <c r="AV20" s="19"/>
      <c r="AW20" s="4" t="str">
        <f t="shared" ref="AW20" si="113">IF(AND((AV20&gt;0),(AV$4&gt;0)),(AV20/AV$4*100),"")</f>
        <v/>
      </c>
      <c r="AX20" s="19"/>
      <c r="AY20" s="4" t="str">
        <f t="shared" ref="AY20" si="114">IF(AND((AX20&gt;0),(AX$4&gt;0)),(AX20/AX$4*100),"")</f>
        <v/>
      </c>
      <c r="AZ20" s="19"/>
      <c r="BA20" s="4" t="str">
        <f t="shared" ref="BA20" si="115">IF(AND((AZ20&gt;0),(AZ$4&gt;0)),(AZ20/AZ$4*100),"")</f>
        <v/>
      </c>
      <c r="BB20" s="19"/>
      <c r="BC20" s="4" t="str">
        <f t="shared" ref="BC20" si="116">IF(AND((BB20&gt;0),(BB$4&gt;0)),(BB20/BB$4*100),"")</f>
        <v/>
      </c>
      <c r="BD20" s="19"/>
      <c r="BE20" s="4" t="str">
        <f t="shared" ref="BE20" si="117">IF(AND((BD20&gt;0),(BD$4&gt;0)),(BD20/BD$4*100),"")</f>
        <v/>
      </c>
      <c r="BF20" s="19"/>
      <c r="BG20" s="4" t="str">
        <f t="shared" ref="BG20" si="118">IF(AND((BF20&gt;0),(BF$4&gt;0)),(BF20/BF$4*100),"")</f>
        <v/>
      </c>
      <c r="BH20" s="19"/>
      <c r="BI20" s="4" t="str">
        <f t="shared" ref="BI20" si="119">IF(AND((BH20&gt;0),(BH$4&gt;0)),(BH20/BH$4*100),"")</f>
        <v/>
      </c>
      <c r="BK20" s="57" t="s">
        <v>8</v>
      </c>
      <c r="BL20" s="30">
        <f t="shared" si="16"/>
        <v>3</v>
      </c>
      <c r="BM20" s="31">
        <f t="shared" si="17"/>
        <v>8</v>
      </c>
      <c r="BN20" s="32" t="str">
        <f t="shared" si="18"/>
        <v>–</v>
      </c>
      <c r="BO20" s="33">
        <f t="shared" si="19"/>
        <v>8.6</v>
      </c>
      <c r="BP20" s="34">
        <f t="shared" si="20"/>
        <v>30.359820089955019</v>
      </c>
      <c r="BQ20" s="35" t="str">
        <f t="shared" si="41"/>
        <v>–</v>
      </c>
      <c r="BR20" s="36">
        <f t="shared" si="21"/>
        <v>33.978664559462665</v>
      </c>
      <c r="BS20" s="37">
        <f t="shared" si="22"/>
        <v>8.2333333333333325</v>
      </c>
      <c r="BT20" s="38">
        <f t="shared" si="22"/>
        <v>32.707422811067154</v>
      </c>
      <c r="BU20" s="32">
        <f t="shared" si="23"/>
        <v>0.32145502536643172</v>
      </c>
      <c r="BV20" s="39">
        <f t="shared" si="23"/>
        <v>2.0354172867773652</v>
      </c>
      <c r="BW20" s="32" t="str">
        <f t="shared" si="24"/>
        <v>?</v>
      </c>
      <c r="BX20" s="35" t="str">
        <f t="shared" si="24"/>
        <v>?</v>
      </c>
    </row>
    <row r="21" spans="1:76" ht="16.5" customHeight="1">
      <c r="A21" s="15" t="s">
        <v>96</v>
      </c>
      <c r="B21" s="17"/>
      <c r="C21" s="3"/>
      <c r="D21" s="17"/>
      <c r="E21" s="3"/>
      <c r="F21" s="17"/>
      <c r="G21" s="3"/>
      <c r="H21" s="17"/>
      <c r="I21" s="3"/>
      <c r="J21" s="17"/>
      <c r="K21" s="3"/>
      <c r="L21" s="17"/>
      <c r="M21" s="3"/>
      <c r="N21" s="17"/>
      <c r="O21" s="3"/>
      <c r="P21" s="17"/>
      <c r="Q21" s="3"/>
      <c r="R21" s="17"/>
      <c r="S21" s="3"/>
      <c r="T21" s="17"/>
      <c r="U21" s="3"/>
      <c r="V21" s="17"/>
      <c r="W21" s="3"/>
      <c r="X21" s="17"/>
      <c r="Y21" s="3"/>
      <c r="Z21" s="17"/>
      <c r="AA21" s="3"/>
      <c r="AB21" s="17"/>
      <c r="AC21" s="3"/>
      <c r="AD21" s="17"/>
      <c r="AE21" s="3"/>
      <c r="AF21" s="17"/>
      <c r="AG21" s="3"/>
      <c r="AH21" s="17"/>
      <c r="AI21" s="3"/>
      <c r="AJ21" s="17"/>
      <c r="AK21" s="3"/>
      <c r="AL21" s="17"/>
      <c r="AM21" s="3"/>
      <c r="AN21" s="17"/>
      <c r="AO21" s="3"/>
      <c r="AP21" s="17"/>
      <c r="AQ21" s="3"/>
      <c r="AR21" s="17"/>
      <c r="AS21" s="3"/>
      <c r="AT21" s="17"/>
      <c r="AU21" s="3"/>
      <c r="AV21" s="17"/>
      <c r="AW21" s="3"/>
      <c r="AX21" s="17"/>
      <c r="AY21" s="3"/>
      <c r="AZ21" s="17"/>
      <c r="BA21" s="3"/>
      <c r="BB21" s="17"/>
      <c r="BC21" s="3"/>
      <c r="BD21" s="17"/>
      <c r="BE21" s="3"/>
      <c r="BF21" s="17"/>
      <c r="BG21" s="3"/>
      <c r="BH21" s="17"/>
      <c r="BI21" s="3"/>
      <c r="BK21" s="56" t="s">
        <v>15</v>
      </c>
      <c r="BL21" s="30">
        <f t="shared" si="16"/>
        <v>0</v>
      </c>
      <c r="BM21" s="31"/>
      <c r="BN21" s="32"/>
      <c r="BO21" s="33"/>
      <c r="BP21" s="34"/>
      <c r="BQ21" s="35"/>
      <c r="BR21" s="36"/>
      <c r="BS21" s="37"/>
      <c r="BT21" s="38"/>
      <c r="BU21" s="32"/>
      <c r="BV21" s="39"/>
      <c r="BW21" s="32"/>
      <c r="BX21" s="35"/>
    </row>
    <row r="22" spans="1:76" ht="16.5" customHeight="1">
      <c r="A22" s="10" t="s">
        <v>29</v>
      </c>
      <c r="B22" s="19"/>
      <c r="C22" s="4" t="str">
        <f>IF(AND((B22&gt;0),(B$4&gt;0)),(B22/B$4*100),"")</f>
        <v/>
      </c>
      <c r="D22" s="19">
        <v>8.3000000000000007</v>
      </c>
      <c r="E22" s="4">
        <f>IF(AND((D22&gt;0),(D$4&gt;0)),(D22/D$4*100),"")</f>
        <v>31.109445277361324</v>
      </c>
      <c r="F22" s="19">
        <v>8.15</v>
      </c>
      <c r="G22" s="4">
        <f>IF(AND((F22&gt;0),(F$4&gt;0)),(F22/F$4*100),"")</f>
        <v>32.200711181351252</v>
      </c>
      <c r="H22" s="19">
        <v>8</v>
      </c>
      <c r="I22" s="4">
        <f>IF(AND((H22&gt;0),(H$4&gt;0)),(H22/H$4*100),"")</f>
        <v>33.783783783783782</v>
      </c>
      <c r="J22" s="19"/>
      <c r="K22" s="4" t="str">
        <f>IF(AND((J22&gt;0),(J$4&gt;0)),(J22/J$4*100),"")</f>
        <v/>
      </c>
      <c r="L22" s="19"/>
      <c r="M22" s="4" t="str">
        <f>IF(AND((L22&gt;0),(L$4&gt;0)),(L22/L$4*100),"")</f>
        <v/>
      </c>
      <c r="N22" s="19"/>
      <c r="O22" s="4" t="str">
        <f>IF(AND((N22&gt;0),(N$4&gt;0)),(N22/N$4*100),"")</f>
        <v/>
      </c>
      <c r="P22" s="19"/>
      <c r="Q22" s="4" t="str">
        <f>IF(AND((P22&gt;0),(P$4&gt;0)),(P22/P$4*100),"")</f>
        <v/>
      </c>
      <c r="R22" s="19"/>
      <c r="S22" s="4" t="str">
        <f>IF(AND((R22&gt;0),(R$4&gt;0)),(R22/R$4*100),"")</f>
        <v/>
      </c>
      <c r="T22" s="19"/>
      <c r="U22" s="4" t="str">
        <f>IF(AND((T22&gt;0),(T$4&gt;0)),(T22/T$4*100),"")</f>
        <v/>
      </c>
      <c r="V22" s="19"/>
      <c r="W22" s="4" t="str">
        <f>IF(AND((V22&gt;0),(V$4&gt;0)),(V22/V$4*100),"")</f>
        <v/>
      </c>
      <c r="X22" s="19"/>
      <c r="Y22" s="4" t="str">
        <f>IF(AND((X22&gt;0),(X$4&gt;0)),(X22/X$4*100),"")</f>
        <v/>
      </c>
      <c r="Z22" s="19"/>
      <c r="AA22" s="4" t="str">
        <f>IF(AND((Z22&gt;0),(Z$4&gt;0)),(Z22/Z$4*100),"")</f>
        <v/>
      </c>
      <c r="AB22" s="19"/>
      <c r="AC22" s="4" t="str">
        <f>IF(AND((AB22&gt;0),(AB$4&gt;0)),(AB22/AB$4*100),"")</f>
        <v/>
      </c>
      <c r="AD22" s="19"/>
      <c r="AE22" s="4" t="str">
        <f t="shared" ref="AE22:AE23" si="120">IF(AND((AD22&gt;0),(AD$4&gt;0)),(AD22/AD$4*100),"")</f>
        <v/>
      </c>
      <c r="AF22" s="19"/>
      <c r="AG22" s="4" t="str">
        <f t="shared" ref="AG22:AG23" si="121">IF(AND((AF22&gt;0),(AF$4&gt;0)),(AF22/AF$4*100),"")</f>
        <v/>
      </c>
      <c r="AH22" s="19"/>
      <c r="AI22" s="4" t="str">
        <f t="shared" ref="AI22:AI23" si="122">IF(AND((AH22&gt;0),(AH$4&gt;0)),(AH22/AH$4*100),"")</f>
        <v/>
      </c>
      <c r="AJ22" s="19"/>
      <c r="AK22" s="4" t="str">
        <f t="shared" ref="AK22:AK23" si="123">IF(AND((AJ22&gt;0),(AJ$4&gt;0)),(AJ22/AJ$4*100),"")</f>
        <v/>
      </c>
      <c r="AL22" s="19"/>
      <c r="AM22" s="4" t="str">
        <f t="shared" ref="AM22:AM23" si="124">IF(AND((AL22&gt;0),(AL$4&gt;0)),(AL22/AL$4*100),"")</f>
        <v/>
      </c>
      <c r="AN22" s="19"/>
      <c r="AO22" s="4" t="str">
        <f t="shared" ref="AO22:AO23" si="125">IF(AND((AN22&gt;0),(AN$4&gt;0)),(AN22/AN$4*100),"")</f>
        <v/>
      </c>
      <c r="AP22" s="19"/>
      <c r="AQ22" s="4" t="str">
        <f t="shared" ref="AQ22:AQ23" si="126">IF(AND((AP22&gt;0),(AP$4&gt;0)),(AP22/AP$4*100),"")</f>
        <v/>
      </c>
      <c r="AR22" s="19"/>
      <c r="AS22" s="4" t="str">
        <f t="shared" ref="AS22:AS23" si="127">IF(AND((AR22&gt;0),(AR$4&gt;0)),(AR22/AR$4*100),"")</f>
        <v/>
      </c>
      <c r="AT22" s="19"/>
      <c r="AU22" s="4" t="str">
        <f t="shared" ref="AU22:AU23" si="128">IF(AND((AT22&gt;0),(AT$4&gt;0)),(AT22/AT$4*100),"")</f>
        <v/>
      </c>
      <c r="AV22" s="19"/>
      <c r="AW22" s="4" t="str">
        <f t="shared" ref="AW22:AW23" si="129">IF(AND((AV22&gt;0),(AV$4&gt;0)),(AV22/AV$4*100),"")</f>
        <v/>
      </c>
      <c r="AX22" s="19"/>
      <c r="AY22" s="4" t="str">
        <f t="shared" ref="AY22:AY23" si="130">IF(AND((AX22&gt;0),(AX$4&gt;0)),(AX22/AX$4*100),"")</f>
        <v/>
      </c>
      <c r="AZ22" s="19"/>
      <c r="BA22" s="4" t="str">
        <f t="shared" ref="BA22:BA23" si="131">IF(AND((AZ22&gt;0),(AZ$4&gt;0)),(AZ22/AZ$4*100),"")</f>
        <v/>
      </c>
      <c r="BB22" s="19"/>
      <c r="BC22" s="4" t="str">
        <f t="shared" ref="BC22:BC23" si="132">IF(AND((BB22&gt;0),(BB$4&gt;0)),(BB22/BB$4*100),"")</f>
        <v/>
      </c>
      <c r="BD22" s="19"/>
      <c r="BE22" s="4" t="str">
        <f t="shared" ref="BE22:BE23" si="133">IF(AND((BD22&gt;0),(BD$4&gt;0)),(BD22/BD$4*100),"")</f>
        <v/>
      </c>
      <c r="BF22" s="19"/>
      <c r="BG22" s="4" t="str">
        <f t="shared" ref="BG22:BG23" si="134">IF(AND((BF22&gt;0),(BF$4&gt;0)),(BF22/BF$4*100),"")</f>
        <v/>
      </c>
      <c r="BH22" s="19"/>
      <c r="BI22" s="4" t="str">
        <f t="shared" ref="BI22:BI23" si="135">IF(AND((BH22&gt;0),(BH$4&gt;0)),(BH22/BH$4*100),"")</f>
        <v/>
      </c>
      <c r="BK22" s="57" t="s">
        <v>29</v>
      </c>
      <c r="BL22" s="30">
        <f t="shared" si="16"/>
        <v>3</v>
      </c>
      <c r="BM22" s="31">
        <f t="shared" si="17"/>
        <v>8</v>
      </c>
      <c r="BN22" s="32" t="str">
        <f t="shared" si="18"/>
        <v>–</v>
      </c>
      <c r="BO22" s="33">
        <f t="shared" si="19"/>
        <v>8.3000000000000007</v>
      </c>
      <c r="BP22" s="34">
        <f t="shared" si="20"/>
        <v>31.109445277361324</v>
      </c>
      <c r="BQ22" s="35" t="str">
        <f t="shared" si="41"/>
        <v>–</v>
      </c>
      <c r="BR22" s="36">
        <f t="shared" si="21"/>
        <v>33.783783783783782</v>
      </c>
      <c r="BS22" s="37">
        <f t="shared" si="22"/>
        <v>8.15</v>
      </c>
      <c r="BT22" s="38">
        <f t="shared" si="22"/>
        <v>32.364646747498789</v>
      </c>
      <c r="BU22" s="32">
        <f t="shared" si="23"/>
        <v>0.15000000000000036</v>
      </c>
      <c r="BV22" s="39">
        <f t="shared" si="23"/>
        <v>1.3446850055383084</v>
      </c>
      <c r="BW22" s="32" t="str">
        <f t="shared" si="24"/>
        <v>?</v>
      </c>
      <c r="BX22" s="35" t="str">
        <f t="shared" si="24"/>
        <v>?</v>
      </c>
    </row>
    <row r="23" spans="1:76" ht="16.5" customHeight="1">
      <c r="A23" s="10" t="s">
        <v>30</v>
      </c>
      <c r="B23" s="19"/>
      <c r="C23" s="4" t="str">
        <f>IF(AND((B23&gt;0),(B$4&gt;0)),(B23/B$4*100),"")</f>
        <v/>
      </c>
      <c r="D23" s="19">
        <v>1.5</v>
      </c>
      <c r="E23" s="4">
        <f>IF(AND((D23&gt;0),(D$4&gt;0)),(D23/D$4*100),"")</f>
        <v>5.6221889055472261</v>
      </c>
      <c r="F23" s="19">
        <v>1.8</v>
      </c>
      <c r="G23" s="4">
        <f>IF(AND((F23&gt;0),(F$4&gt;0)),(F23/F$4*100),"")</f>
        <v>7.1118135124456732</v>
      </c>
      <c r="H23" s="19">
        <v>1.5</v>
      </c>
      <c r="I23" s="4">
        <f>IF(AND((H23&gt;0),(H$4&gt;0)),(H23/H$4*100),"")</f>
        <v>6.3344594594594597</v>
      </c>
      <c r="J23" s="19"/>
      <c r="K23" s="4" t="str">
        <f>IF(AND((J23&gt;0),(J$4&gt;0)),(J23/J$4*100),"")</f>
        <v/>
      </c>
      <c r="L23" s="19"/>
      <c r="M23" s="4" t="str">
        <f>IF(AND((L23&gt;0),(L$4&gt;0)),(L23/L$4*100),"")</f>
        <v/>
      </c>
      <c r="N23" s="19"/>
      <c r="O23" s="4" t="str">
        <f>IF(AND((N23&gt;0),(N$4&gt;0)),(N23/N$4*100),"")</f>
        <v/>
      </c>
      <c r="P23" s="19"/>
      <c r="Q23" s="4" t="str">
        <f>IF(AND((P23&gt;0),(P$4&gt;0)),(P23/P$4*100),"")</f>
        <v/>
      </c>
      <c r="R23" s="19"/>
      <c r="S23" s="4" t="str">
        <f>IF(AND((R23&gt;0),(R$4&gt;0)),(R23/R$4*100),"")</f>
        <v/>
      </c>
      <c r="T23" s="19"/>
      <c r="U23" s="4" t="str">
        <f>IF(AND((T23&gt;0),(T$4&gt;0)),(T23/T$4*100),"")</f>
        <v/>
      </c>
      <c r="V23" s="19"/>
      <c r="W23" s="4" t="str">
        <f>IF(AND((V23&gt;0),(V$4&gt;0)),(V23/V$4*100),"")</f>
        <v/>
      </c>
      <c r="X23" s="19"/>
      <c r="Y23" s="4" t="str">
        <f>IF(AND((X23&gt;0),(X$4&gt;0)),(X23/X$4*100),"")</f>
        <v/>
      </c>
      <c r="Z23" s="19"/>
      <c r="AA23" s="4" t="str">
        <f>IF(AND((Z23&gt;0),(Z$4&gt;0)),(Z23/Z$4*100),"")</f>
        <v/>
      </c>
      <c r="AB23" s="19"/>
      <c r="AC23" s="4" t="str">
        <f>IF(AND((AB23&gt;0),(AB$4&gt;0)),(AB23/AB$4*100),"")</f>
        <v/>
      </c>
      <c r="AD23" s="19"/>
      <c r="AE23" s="4" t="str">
        <f t="shared" si="120"/>
        <v/>
      </c>
      <c r="AF23" s="19"/>
      <c r="AG23" s="4" t="str">
        <f t="shared" si="121"/>
        <v/>
      </c>
      <c r="AH23" s="19"/>
      <c r="AI23" s="4" t="str">
        <f t="shared" si="122"/>
        <v/>
      </c>
      <c r="AJ23" s="19"/>
      <c r="AK23" s="4" t="str">
        <f t="shared" si="123"/>
        <v/>
      </c>
      <c r="AL23" s="19"/>
      <c r="AM23" s="4" t="str">
        <f t="shared" si="124"/>
        <v/>
      </c>
      <c r="AN23" s="19"/>
      <c r="AO23" s="4" t="str">
        <f t="shared" si="125"/>
        <v/>
      </c>
      <c r="AP23" s="19"/>
      <c r="AQ23" s="4" t="str">
        <f t="shared" si="126"/>
        <v/>
      </c>
      <c r="AR23" s="19"/>
      <c r="AS23" s="4" t="str">
        <f t="shared" si="127"/>
        <v/>
      </c>
      <c r="AT23" s="19"/>
      <c r="AU23" s="4" t="str">
        <f t="shared" si="128"/>
        <v/>
      </c>
      <c r="AV23" s="19"/>
      <c r="AW23" s="4" t="str">
        <f t="shared" si="129"/>
        <v/>
      </c>
      <c r="AX23" s="19"/>
      <c r="AY23" s="4" t="str">
        <f t="shared" si="130"/>
        <v/>
      </c>
      <c r="AZ23" s="19"/>
      <c r="BA23" s="4" t="str">
        <f t="shared" si="131"/>
        <v/>
      </c>
      <c r="BB23" s="19"/>
      <c r="BC23" s="4" t="str">
        <f t="shared" si="132"/>
        <v/>
      </c>
      <c r="BD23" s="19"/>
      <c r="BE23" s="4" t="str">
        <f t="shared" si="133"/>
        <v/>
      </c>
      <c r="BF23" s="19"/>
      <c r="BG23" s="4" t="str">
        <f t="shared" si="134"/>
        <v/>
      </c>
      <c r="BH23" s="19"/>
      <c r="BI23" s="4" t="str">
        <f t="shared" si="135"/>
        <v/>
      </c>
      <c r="BK23" s="57" t="s">
        <v>30</v>
      </c>
      <c r="BL23" s="30">
        <f t="shared" si="16"/>
        <v>3</v>
      </c>
      <c r="BM23" s="31">
        <f t="shared" si="17"/>
        <v>1.5</v>
      </c>
      <c r="BN23" s="32" t="str">
        <f t="shared" si="18"/>
        <v>–</v>
      </c>
      <c r="BO23" s="33">
        <f t="shared" si="19"/>
        <v>1.8</v>
      </c>
      <c r="BP23" s="34">
        <f t="shared" si="20"/>
        <v>5.6221889055472261</v>
      </c>
      <c r="BQ23" s="35" t="str">
        <f t="shared" si="41"/>
        <v>–</v>
      </c>
      <c r="BR23" s="36">
        <f t="shared" si="21"/>
        <v>7.1118135124456732</v>
      </c>
      <c r="BS23" s="37">
        <f t="shared" si="22"/>
        <v>1.5999999999999999</v>
      </c>
      <c r="BT23" s="38">
        <f t="shared" si="22"/>
        <v>6.3561539591507854</v>
      </c>
      <c r="BU23" s="32">
        <f t="shared" si="23"/>
        <v>0.17320508075688776</v>
      </c>
      <c r="BV23" s="39">
        <f t="shared" si="23"/>
        <v>0.7450492304921742</v>
      </c>
      <c r="BW23" s="32" t="str">
        <f t="shared" si="24"/>
        <v>?</v>
      </c>
      <c r="BX23" s="35" t="str">
        <f t="shared" si="24"/>
        <v>?</v>
      </c>
    </row>
    <row r="24" spans="1:76" ht="16.5" customHeight="1">
      <c r="A24" s="10" t="s">
        <v>100</v>
      </c>
      <c r="B24" s="68" t="str">
        <f>IF(AND((B23&gt;0),(B22&gt;0)),(B23/B22),"")</f>
        <v/>
      </c>
      <c r="C24" s="4" t="s">
        <v>3</v>
      </c>
      <c r="D24" s="68">
        <f>IF(AND((D23&gt;0),(D22&gt;0)),(D23/D22),"")</f>
        <v>0.18072289156626503</v>
      </c>
      <c r="E24" s="4" t="s">
        <v>3</v>
      </c>
      <c r="F24" s="68">
        <f>IF(AND((F23&gt;0),(F22&gt;0)),(F23/F22),"")</f>
        <v>0.22085889570552147</v>
      </c>
      <c r="G24" s="4" t="s">
        <v>3</v>
      </c>
      <c r="H24" s="68">
        <f>IF(AND((H23&gt;0),(H22&gt;0)),(H23/H22),"")</f>
        <v>0.1875</v>
      </c>
      <c r="I24" s="4" t="s">
        <v>3</v>
      </c>
      <c r="J24" s="68" t="str">
        <f>IF(AND((J23&gt;0),(J22&gt;0)),(J23/J22),"")</f>
        <v/>
      </c>
      <c r="K24" s="4" t="s">
        <v>3</v>
      </c>
      <c r="L24" s="68" t="str">
        <f>IF(AND((L23&gt;0),(L22&gt;0)),(L23/L22),"")</f>
        <v/>
      </c>
      <c r="M24" s="4" t="s">
        <v>3</v>
      </c>
      <c r="N24" s="68" t="str">
        <f>IF(AND((N23&gt;0),(N22&gt;0)),(N23/N22),"")</f>
        <v/>
      </c>
      <c r="O24" s="4" t="s">
        <v>3</v>
      </c>
      <c r="P24" s="68" t="str">
        <f>IF(AND((P23&gt;0),(P22&gt;0)),(P23/P22),"")</f>
        <v/>
      </c>
      <c r="Q24" s="4" t="s">
        <v>3</v>
      </c>
      <c r="R24" s="68" t="str">
        <f>IF(AND((R23&gt;0),(R22&gt;0)),(R23/R22),"")</f>
        <v/>
      </c>
      <c r="S24" s="4" t="s">
        <v>3</v>
      </c>
      <c r="T24" s="68" t="str">
        <f>IF(AND((T23&gt;0),(T22&gt;0)),(T23/T22),"")</f>
        <v/>
      </c>
      <c r="U24" s="4" t="s">
        <v>3</v>
      </c>
      <c r="V24" s="68" t="str">
        <f>IF(AND((V23&gt;0),(V22&gt;0)),(V23/V22),"")</f>
        <v/>
      </c>
      <c r="W24" s="4" t="s">
        <v>3</v>
      </c>
      <c r="X24" s="68" t="str">
        <f>IF(AND((X23&gt;0),(X22&gt;0)),(X23/X22),"")</f>
        <v/>
      </c>
      <c r="Y24" s="4" t="s">
        <v>3</v>
      </c>
      <c r="Z24" s="68" t="str">
        <f>IF(AND((Z23&gt;0),(Z22&gt;0)),(Z23/Z22),"")</f>
        <v/>
      </c>
      <c r="AA24" s="4" t="s">
        <v>3</v>
      </c>
      <c r="AB24" s="68" t="str">
        <f>IF(AND((AB23&gt;0),(AB22&gt;0)),(AB23/AB22),"")</f>
        <v/>
      </c>
      <c r="AC24" s="4" t="s">
        <v>3</v>
      </c>
      <c r="AD24" s="68" t="str">
        <f t="shared" ref="AD24" si="136">IF(AND((AD23&gt;0),(AD22&gt;0)),(AD23/AD22),"")</f>
        <v/>
      </c>
      <c r="AE24" s="4" t="s">
        <v>3</v>
      </c>
      <c r="AF24" s="68" t="str">
        <f t="shared" ref="AF24" si="137">IF(AND((AF23&gt;0),(AF22&gt;0)),(AF23/AF22),"")</f>
        <v/>
      </c>
      <c r="AG24" s="4" t="s">
        <v>3</v>
      </c>
      <c r="AH24" s="68" t="str">
        <f t="shared" ref="AH24" si="138">IF(AND((AH23&gt;0),(AH22&gt;0)),(AH23/AH22),"")</f>
        <v/>
      </c>
      <c r="AI24" s="4" t="s">
        <v>3</v>
      </c>
      <c r="AJ24" s="68" t="str">
        <f t="shared" ref="AJ24" si="139">IF(AND((AJ23&gt;0),(AJ22&gt;0)),(AJ23/AJ22),"")</f>
        <v/>
      </c>
      <c r="AK24" s="4" t="s">
        <v>3</v>
      </c>
      <c r="AL24" s="68" t="str">
        <f t="shared" ref="AL24" si="140">IF(AND((AL23&gt;0),(AL22&gt;0)),(AL23/AL22),"")</f>
        <v/>
      </c>
      <c r="AM24" s="4" t="s">
        <v>3</v>
      </c>
      <c r="AN24" s="68" t="str">
        <f t="shared" ref="AN24" si="141">IF(AND((AN23&gt;0),(AN22&gt;0)),(AN23/AN22),"")</f>
        <v/>
      </c>
      <c r="AO24" s="4" t="s">
        <v>3</v>
      </c>
      <c r="AP24" s="68" t="str">
        <f t="shared" ref="AP24" si="142">IF(AND((AP23&gt;0),(AP22&gt;0)),(AP23/AP22),"")</f>
        <v/>
      </c>
      <c r="AQ24" s="4" t="s">
        <v>3</v>
      </c>
      <c r="AR24" s="68" t="str">
        <f t="shared" ref="AR24" si="143">IF(AND((AR23&gt;0),(AR22&gt;0)),(AR23/AR22),"")</f>
        <v/>
      </c>
      <c r="AS24" s="4" t="s">
        <v>3</v>
      </c>
      <c r="AT24" s="68" t="str">
        <f t="shared" ref="AT24" si="144">IF(AND((AT23&gt;0),(AT22&gt;0)),(AT23/AT22),"")</f>
        <v/>
      </c>
      <c r="AU24" s="4" t="s">
        <v>3</v>
      </c>
      <c r="AV24" s="68" t="str">
        <f t="shared" ref="AV24" si="145">IF(AND((AV23&gt;0),(AV22&gt;0)),(AV23/AV22),"")</f>
        <v/>
      </c>
      <c r="AW24" s="4" t="s">
        <v>3</v>
      </c>
      <c r="AX24" s="68" t="str">
        <f t="shared" ref="AX24" si="146">IF(AND((AX23&gt;0),(AX22&gt;0)),(AX23/AX22),"")</f>
        <v/>
      </c>
      <c r="AY24" s="4" t="s">
        <v>3</v>
      </c>
      <c r="AZ24" s="68" t="str">
        <f t="shared" ref="AZ24" si="147">IF(AND((AZ23&gt;0),(AZ22&gt;0)),(AZ23/AZ22),"")</f>
        <v/>
      </c>
      <c r="BA24" s="4" t="s">
        <v>3</v>
      </c>
      <c r="BB24" s="68" t="str">
        <f t="shared" ref="BB24" si="148">IF(AND((BB23&gt;0),(BB22&gt;0)),(BB23/BB22),"")</f>
        <v/>
      </c>
      <c r="BC24" s="4" t="s">
        <v>3</v>
      </c>
      <c r="BD24" s="68" t="str">
        <f t="shared" ref="BD24" si="149">IF(AND((BD23&gt;0),(BD22&gt;0)),(BD23/BD22),"")</f>
        <v/>
      </c>
      <c r="BE24" s="4" t="s">
        <v>3</v>
      </c>
      <c r="BF24" s="68" t="str">
        <f t="shared" ref="BF24" si="150">IF(AND((BF23&gt;0),(BF22&gt;0)),(BF23/BF22),"")</f>
        <v/>
      </c>
      <c r="BG24" s="4" t="s">
        <v>3</v>
      </c>
      <c r="BH24" s="68" t="str">
        <f t="shared" ref="BH24" si="151">IF(AND((BH23&gt;0),(BH22&gt;0)),(BH23/BH22),"")</f>
        <v/>
      </c>
      <c r="BI24" s="4" t="s">
        <v>3</v>
      </c>
      <c r="BK24" s="57" t="s">
        <v>31</v>
      </c>
      <c r="BL24" s="30">
        <f t="shared" si="16"/>
        <v>3</v>
      </c>
      <c r="BM24" s="40">
        <f t="shared" si="17"/>
        <v>0.18072289156626503</v>
      </c>
      <c r="BN24" s="22" t="str">
        <f t="shared" si="18"/>
        <v>–</v>
      </c>
      <c r="BO24" s="41">
        <f t="shared" si="19"/>
        <v>0.22085889570552147</v>
      </c>
      <c r="BP24" s="24" t="str">
        <f t="shared" si="20"/>
        <v/>
      </c>
      <c r="BQ24" s="6" t="s">
        <v>3</v>
      </c>
      <c r="BR24" s="26" t="str">
        <f t="shared" si="21"/>
        <v/>
      </c>
      <c r="BS24" s="42">
        <f t="shared" si="22"/>
        <v>0.19636059575726217</v>
      </c>
      <c r="BT24" s="28" t="s">
        <v>3</v>
      </c>
      <c r="BU24" s="43">
        <f t="shared" si="23"/>
        <v>2.1485048870012183E-2</v>
      </c>
      <c r="BV24" s="29" t="s">
        <v>3</v>
      </c>
      <c r="BW24" s="22" t="str">
        <f t="shared" si="24"/>
        <v>?</v>
      </c>
      <c r="BX24" s="25" t="s">
        <v>3</v>
      </c>
    </row>
    <row r="25" spans="1:76" ht="16.5" customHeight="1">
      <c r="A25" s="15" t="s">
        <v>97</v>
      </c>
      <c r="B25" s="17"/>
      <c r="C25" s="3"/>
      <c r="D25" s="17"/>
      <c r="E25" s="3"/>
      <c r="F25" s="17"/>
      <c r="G25" s="3"/>
      <c r="H25" s="17"/>
      <c r="I25" s="3"/>
      <c r="J25" s="17"/>
      <c r="K25" s="3"/>
      <c r="L25" s="17"/>
      <c r="M25" s="3"/>
      <c r="N25" s="17"/>
      <c r="O25" s="3"/>
      <c r="P25" s="17"/>
      <c r="Q25" s="3"/>
      <c r="R25" s="17"/>
      <c r="S25" s="3"/>
      <c r="T25" s="17"/>
      <c r="U25" s="3"/>
      <c r="V25" s="17"/>
      <c r="W25" s="3"/>
      <c r="X25" s="17"/>
      <c r="Y25" s="3"/>
      <c r="Z25" s="17"/>
      <c r="AA25" s="3"/>
      <c r="AB25" s="17"/>
      <c r="AC25" s="3"/>
      <c r="AD25" s="17"/>
      <c r="AE25" s="3"/>
      <c r="AF25" s="17"/>
      <c r="AG25" s="3"/>
      <c r="AH25" s="17"/>
      <c r="AI25" s="3"/>
      <c r="AJ25" s="17"/>
      <c r="AK25" s="3"/>
      <c r="AL25" s="17"/>
      <c r="AM25" s="3"/>
      <c r="AN25" s="17"/>
      <c r="AO25" s="3"/>
      <c r="AP25" s="17"/>
      <c r="AQ25" s="3"/>
      <c r="AR25" s="17"/>
      <c r="AS25" s="3"/>
      <c r="AT25" s="17"/>
      <c r="AU25" s="3"/>
      <c r="AV25" s="17"/>
      <c r="AW25" s="3"/>
      <c r="AX25" s="17"/>
      <c r="AY25" s="3"/>
      <c r="AZ25" s="17"/>
      <c r="BA25" s="3"/>
      <c r="BB25" s="17"/>
      <c r="BC25" s="3"/>
      <c r="BD25" s="17"/>
      <c r="BE25" s="3"/>
      <c r="BF25" s="17"/>
      <c r="BG25" s="3"/>
      <c r="BH25" s="17"/>
      <c r="BI25" s="3"/>
      <c r="BK25" s="56" t="s">
        <v>16</v>
      </c>
      <c r="BL25" s="30">
        <f t="shared" si="16"/>
        <v>0</v>
      </c>
      <c r="BM25" s="21"/>
      <c r="BN25" s="22"/>
      <c r="BO25" s="23"/>
      <c r="BP25" s="24"/>
      <c r="BQ25" s="25"/>
      <c r="BR25" s="26"/>
      <c r="BS25" s="27"/>
      <c r="BT25" s="28"/>
      <c r="BU25" s="22"/>
      <c r="BV25" s="29"/>
      <c r="BW25" s="22"/>
      <c r="BX25" s="25"/>
    </row>
    <row r="26" spans="1:76" ht="16.5" customHeight="1">
      <c r="A26" s="10" t="s">
        <v>29</v>
      </c>
      <c r="B26" s="19"/>
      <c r="C26" s="4" t="str">
        <f>IF(AND((B26&gt;0),(B$4&gt;0)),(B26/B$4*100),"")</f>
        <v/>
      </c>
      <c r="D26" s="19">
        <v>8</v>
      </c>
      <c r="E26" s="4">
        <f>IF(AND((D26&gt;0),(D$4&gt;0)),(D26/D$4*100),"")</f>
        <v>29.985007496251875</v>
      </c>
      <c r="F26" s="19">
        <v>7.8</v>
      </c>
      <c r="G26" s="4">
        <f>IF(AND((F26&gt;0),(F$4&gt;0)),(F26/F$4*100),"")</f>
        <v>30.817858553931256</v>
      </c>
      <c r="H26" s="19">
        <v>7.9</v>
      </c>
      <c r="I26" s="4">
        <f>IF(AND((H26&gt;0),(H$4&gt;0)),(H26/H$4*100),"")</f>
        <v>33.361486486486484</v>
      </c>
      <c r="J26" s="19"/>
      <c r="K26" s="4" t="str">
        <f>IF(AND((J26&gt;0),(J$4&gt;0)),(J26/J$4*100),"")</f>
        <v/>
      </c>
      <c r="L26" s="19"/>
      <c r="M26" s="4" t="str">
        <f>IF(AND((L26&gt;0),(L$4&gt;0)),(L26/L$4*100),"")</f>
        <v/>
      </c>
      <c r="N26" s="19"/>
      <c r="O26" s="4" t="str">
        <f>IF(AND((N26&gt;0),(N$4&gt;0)),(N26/N$4*100),"")</f>
        <v/>
      </c>
      <c r="P26" s="19"/>
      <c r="Q26" s="4" t="str">
        <f>IF(AND((P26&gt;0),(P$4&gt;0)),(P26/P$4*100),"")</f>
        <v/>
      </c>
      <c r="R26" s="19"/>
      <c r="S26" s="4" t="str">
        <f>IF(AND((R26&gt;0),(R$4&gt;0)),(R26/R$4*100),"")</f>
        <v/>
      </c>
      <c r="T26" s="19"/>
      <c r="U26" s="4" t="str">
        <f>IF(AND((T26&gt;0),(T$4&gt;0)),(T26/T$4*100),"")</f>
        <v/>
      </c>
      <c r="V26" s="19"/>
      <c r="W26" s="4" t="str">
        <f>IF(AND((V26&gt;0),(V$4&gt;0)),(V26/V$4*100),"")</f>
        <v/>
      </c>
      <c r="X26" s="19"/>
      <c r="Y26" s="4" t="str">
        <f>IF(AND((X26&gt;0),(X$4&gt;0)),(X26/X$4*100),"")</f>
        <v/>
      </c>
      <c r="Z26" s="19"/>
      <c r="AA26" s="4" t="str">
        <f>IF(AND((Z26&gt;0),(Z$4&gt;0)),(Z26/Z$4*100),"")</f>
        <v/>
      </c>
      <c r="AB26" s="19"/>
      <c r="AC26" s="4" t="str">
        <f>IF(AND((AB26&gt;0),(AB$4&gt;0)),(AB26/AB$4*100),"")</f>
        <v/>
      </c>
      <c r="AD26" s="19"/>
      <c r="AE26" s="4" t="str">
        <f t="shared" ref="AE26:AE27" si="152">IF(AND((AD26&gt;0),(AD$4&gt;0)),(AD26/AD$4*100),"")</f>
        <v/>
      </c>
      <c r="AF26" s="19"/>
      <c r="AG26" s="4" t="str">
        <f t="shared" ref="AG26:AG27" si="153">IF(AND((AF26&gt;0),(AF$4&gt;0)),(AF26/AF$4*100),"")</f>
        <v/>
      </c>
      <c r="AH26" s="19"/>
      <c r="AI26" s="4" t="str">
        <f t="shared" ref="AI26:AI27" si="154">IF(AND((AH26&gt;0),(AH$4&gt;0)),(AH26/AH$4*100),"")</f>
        <v/>
      </c>
      <c r="AJ26" s="19"/>
      <c r="AK26" s="4" t="str">
        <f t="shared" ref="AK26:AK27" si="155">IF(AND((AJ26&gt;0),(AJ$4&gt;0)),(AJ26/AJ$4*100),"")</f>
        <v/>
      </c>
      <c r="AL26" s="19"/>
      <c r="AM26" s="4" t="str">
        <f t="shared" ref="AM26:AM27" si="156">IF(AND((AL26&gt;0),(AL$4&gt;0)),(AL26/AL$4*100),"")</f>
        <v/>
      </c>
      <c r="AN26" s="19"/>
      <c r="AO26" s="4" t="str">
        <f t="shared" ref="AO26:AO27" si="157">IF(AND((AN26&gt;0),(AN$4&gt;0)),(AN26/AN$4*100),"")</f>
        <v/>
      </c>
      <c r="AP26" s="19"/>
      <c r="AQ26" s="4" t="str">
        <f t="shared" ref="AQ26:AQ27" si="158">IF(AND((AP26&gt;0),(AP$4&gt;0)),(AP26/AP$4*100),"")</f>
        <v/>
      </c>
      <c r="AR26" s="19"/>
      <c r="AS26" s="4" t="str">
        <f t="shared" ref="AS26:AS27" si="159">IF(AND((AR26&gt;0),(AR$4&gt;0)),(AR26/AR$4*100),"")</f>
        <v/>
      </c>
      <c r="AT26" s="19"/>
      <c r="AU26" s="4" t="str">
        <f t="shared" ref="AU26:AU27" si="160">IF(AND((AT26&gt;0),(AT$4&gt;0)),(AT26/AT$4*100),"")</f>
        <v/>
      </c>
      <c r="AV26" s="19"/>
      <c r="AW26" s="4" t="str">
        <f t="shared" ref="AW26:AW27" si="161">IF(AND((AV26&gt;0),(AV$4&gt;0)),(AV26/AV$4*100),"")</f>
        <v/>
      </c>
      <c r="AX26" s="19"/>
      <c r="AY26" s="4" t="str">
        <f t="shared" ref="AY26:AY27" si="162">IF(AND((AX26&gt;0),(AX$4&gt;0)),(AX26/AX$4*100),"")</f>
        <v/>
      </c>
      <c r="AZ26" s="19"/>
      <c r="BA26" s="4" t="str">
        <f t="shared" ref="BA26:BA27" si="163">IF(AND((AZ26&gt;0),(AZ$4&gt;0)),(AZ26/AZ$4*100),"")</f>
        <v/>
      </c>
      <c r="BB26" s="19"/>
      <c r="BC26" s="4" t="str">
        <f t="shared" ref="BC26:BC27" si="164">IF(AND((BB26&gt;0),(BB$4&gt;0)),(BB26/BB$4*100),"")</f>
        <v/>
      </c>
      <c r="BD26" s="19"/>
      <c r="BE26" s="4" t="str">
        <f t="shared" ref="BE26:BE27" si="165">IF(AND((BD26&gt;0),(BD$4&gt;0)),(BD26/BD$4*100),"")</f>
        <v/>
      </c>
      <c r="BF26" s="19"/>
      <c r="BG26" s="4" t="str">
        <f t="shared" ref="BG26:BG27" si="166">IF(AND((BF26&gt;0),(BF$4&gt;0)),(BF26/BF$4*100),"")</f>
        <v/>
      </c>
      <c r="BH26" s="19"/>
      <c r="BI26" s="4" t="str">
        <f t="shared" ref="BI26:BI27" si="167">IF(AND((BH26&gt;0),(BH$4&gt;0)),(BH26/BH$4*100),"")</f>
        <v/>
      </c>
      <c r="BK26" s="57" t="s">
        <v>29</v>
      </c>
      <c r="BL26" s="30">
        <f t="shared" si="16"/>
        <v>3</v>
      </c>
      <c r="BM26" s="31">
        <f t="shared" si="17"/>
        <v>7.8</v>
      </c>
      <c r="BN26" s="32" t="str">
        <f t="shared" si="18"/>
        <v>–</v>
      </c>
      <c r="BO26" s="33">
        <f t="shared" si="19"/>
        <v>8</v>
      </c>
      <c r="BP26" s="34">
        <f t="shared" si="20"/>
        <v>29.985007496251875</v>
      </c>
      <c r="BQ26" s="35" t="str">
        <f t="shared" si="41"/>
        <v>–</v>
      </c>
      <c r="BR26" s="36">
        <f t="shared" si="21"/>
        <v>33.361486486486484</v>
      </c>
      <c r="BS26" s="37">
        <f t="shared" si="22"/>
        <v>7.9000000000000012</v>
      </c>
      <c r="BT26" s="38">
        <f t="shared" si="22"/>
        <v>31.388117512223204</v>
      </c>
      <c r="BU26" s="32">
        <f t="shared" si="23"/>
        <v>0.1000000000000001</v>
      </c>
      <c r="BV26" s="39">
        <f t="shared" si="23"/>
        <v>1.758990918824795</v>
      </c>
      <c r="BW26" s="32" t="str">
        <f t="shared" si="24"/>
        <v>?</v>
      </c>
      <c r="BX26" s="35" t="str">
        <f t="shared" si="24"/>
        <v>?</v>
      </c>
    </row>
    <row r="27" spans="1:76" ht="16.5" customHeight="1">
      <c r="A27" s="10" t="s">
        <v>30</v>
      </c>
      <c r="B27" s="19"/>
      <c r="C27" s="4" t="str">
        <f>IF(AND((B27&gt;0),(B$4&gt;0)),(B27/B$4*100),"")</f>
        <v/>
      </c>
      <c r="D27" s="19">
        <v>1.3</v>
      </c>
      <c r="E27" s="4">
        <f>IF(AND((D27&gt;0),(D$4&gt;0)),(D27/D$4*100),"")</f>
        <v>4.8725637181409303</v>
      </c>
      <c r="F27" s="19">
        <v>1.5</v>
      </c>
      <c r="G27" s="4">
        <f>IF(AND((F27&gt;0),(F$4&gt;0)),(F27/F$4*100),"")</f>
        <v>5.9265112603713952</v>
      </c>
      <c r="H27" s="19">
        <v>1.5</v>
      </c>
      <c r="I27" s="4">
        <f>IF(AND((H27&gt;0),(H$4&gt;0)),(H27/H$4*100),"")</f>
        <v>6.3344594594594597</v>
      </c>
      <c r="J27" s="19"/>
      <c r="K27" s="4" t="str">
        <f>IF(AND((J27&gt;0),(J$4&gt;0)),(J27/J$4*100),"")</f>
        <v/>
      </c>
      <c r="L27" s="19"/>
      <c r="M27" s="4" t="str">
        <f>IF(AND((L27&gt;0),(L$4&gt;0)),(L27/L$4*100),"")</f>
        <v/>
      </c>
      <c r="N27" s="19"/>
      <c r="O27" s="4" t="str">
        <f>IF(AND((N27&gt;0),(N$4&gt;0)),(N27/N$4*100),"")</f>
        <v/>
      </c>
      <c r="P27" s="19"/>
      <c r="Q27" s="4" t="str">
        <f>IF(AND((P27&gt;0),(P$4&gt;0)),(P27/P$4*100),"")</f>
        <v/>
      </c>
      <c r="R27" s="19"/>
      <c r="S27" s="4" t="str">
        <f>IF(AND((R27&gt;0),(R$4&gt;0)),(R27/R$4*100),"")</f>
        <v/>
      </c>
      <c r="T27" s="19"/>
      <c r="U27" s="4" t="str">
        <f>IF(AND((T27&gt;0),(T$4&gt;0)),(T27/T$4*100),"")</f>
        <v/>
      </c>
      <c r="V27" s="19"/>
      <c r="W27" s="4" t="str">
        <f>IF(AND((V27&gt;0),(V$4&gt;0)),(V27/V$4*100),"")</f>
        <v/>
      </c>
      <c r="X27" s="19"/>
      <c r="Y27" s="4" t="str">
        <f>IF(AND((X27&gt;0),(X$4&gt;0)),(X27/X$4*100),"")</f>
        <v/>
      </c>
      <c r="Z27" s="19"/>
      <c r="AA27" s="4" t="str">
        <f>IF(AND((Z27&gt;0),(Z$4&gt;0)),(Z27/Z$4*100),"")</f>
        <v/>
      </c>
      <c r="AB27" s="19"/>
      <c r="AC27" s="4" t="str">
        <f>IF(AND((AB27&gt;0),(AB$4&gt;0)),(AB27/AB$4*100),"")</f>
        <v/>
      </c>
      <c r="AD27" s="19"/>
      <c r="AE27" s="4" t="str">
        <f t="shared" si="152"/>
        <v/>
      </c>
      <c r="AF27" s="19"/>
      <c r="AG27" s="4" t="str">
        <f t="shared" si="153"/>
        <v/>
      </c>
      <c r="AH27" s="19"/>
      <c r="AI27" s="4" t="str">
        <f t="shared" si="154"/>
        <v/>
      </c>
      <c r="AJ27" s="19"/>
      <c r="AK27" s="4" t="str">
        <f t="shared" si="155"/>
        <v/>
      </c>
      <c r="AL27" s="19"/>
      <c r="AM27" s="4" t="str">
        <f t="shared" si="156"/>
        <v/>
      </c>
      <c r="AN27" s="19"/>
      <c r="AO27" s="4" t="str">
        <f t="shared" si="157"/>
        <v/>
      </c>
      <c r="AP27" s="19"/>
      <c r="AQ27" s="4" t="str">
        <f t="shared" si="158"/>
        <v/>
      </c>
      <c r="AR27" s="19"/>
      <c r="AS27" s="4" t="str">
        <f t="shared" si="159"/>
        <v/>
      </c>
      <c r="AT27" s="19"/>
      <c r="AU27" s="4" t="str">
        <f t="shared" si="160"/>
        <v/>
      </c>
      <c r="AV27" s="19"/>
      <c r="AW27" s="4" t="str">
        <f t="shared" si="161"/>
        <v/>
      </c>
      <c r="AX27" s="19"/>
      <c r="AY27" s="4" t="str">
        <f t="shared" si="162"/>
        <v/>
      </c>
      <c r="AZ27" s="19"/>
      <c r="BA27" s="4" t="str">
        <f t="shared" si="163"/>
        <v/>
      </c>
      <c r="BB27" s="19"/>
      <c r="BC27" s="4" t="str">
        <f t="shared" si="164"/>
        <v/>
      </c>
      <c r="BD27" s="19"/>
      <c r="BE27" s="4" t="str">
        <f t="shared" si="165"/>
        <v/>
      </c>
      <c r="BF27" s="19"/>
      <c r="BG27" s="4" t="str">
        <f t="shared" si="166"/>
        <v/>
      </c>
      <c r="BH27" s="19"/>
      <c r="BI27" s="4" t="str">
        <f t="shared" si="167"/>
        <v/>
      </c>
      <c r="BK27" s="57" t="s">
        <v>30</v>
      </c>
      <c r="BL27" s="30">
        <f t="shared" si="16"/>
        <v>3</v>
      </c>
      <c r="BM27" s="31">
        <f t="shared" si="17"/>
        <v>1.3</v>
      </c>
      <c r="BN27" s="32" t="str">
        <f t="shared" si="18"/>
        <v>–</v>
      </c>
      <c r="BO27" s="33">
        <f t="shared" si="19"/>
        <v>1.5</v>
      </c>
      <c r="BP27" s="34">
        <f t="shared" si="20"/>
        <v>4.8725637181409303</v>
      </c>
      <c r="BQ27" s="35" t="str">
        <f t="shared" si="41"/>
        <v>–</v>
      </c>
      <c r="BR27" s="36">
        <f t="shared" si="21"/>
        <v>6.3344594594594597</v>
      </c>
      <c r="BS27" s="37">
        <f t="shared" si="22"/>
        <v>1.4333333333333333</v>
      </c>
      <c r="BT27" s="38">
        <f t="shared" si="22"/>
        <v>5.711178145990595</v>
      </c>
      <c r="BU27" s="32">
        <f t="shared" si="23"/>
        <v>0.11547005383792512</v>
      </c>
      <c r="BV27" s="39">
        <f t="shared" si="23"/>
        <v>0.7543613538835372</v>
      </c>
      <c r="BW27" s="32" t="str">
        <f t="shared" si="24"/>
        <v>?</v>
      </c>
      <c r="BX27" s="35" t="str">
        <f t="shared" si="24"/>
        <v>?</v>
      </c>
    </row>
    <row r="28" spans="1:76" ht="16.5" customHeight="1">
      <c r="A28" s="10" t="s">
        <v>100</v>
      </c>
      <c r="B28" s="68" t="str">
        <f>IF(AND((B27&gt;0),(B26&gt;0)),(B27/B26),"")</f>
        <v/>
      </c>
      <c r="C28" s="4" t="s">
        <v>3</v>
      </c>
      <c r="D28" s="68">
        <f>IF(AND((D27&gt;0),(D26&gt;0)),(D27/D26),"")</f>
        <v>0.16250000000000001</v>
      </c>
      <c r="E28" s="4" t="s">
        <v>3</v>
      </c>
      <c r="F28" s="68">
        <f>IF(AND((F27&gt;0),(F26&gt;0)),(F27/F26),"")</f>
        <v>0.19230769230769232</v>
      </c>
      <c r="G28" s="4" t="s">
        <v>3</v>
      </c>
      <c r="H28" s="68">
        <f>IF(AND((H27&gt;0),(H26&gt;0)),(H27/H26),"")</f>
        <v>0.18987341772151897</v>
      </c>
      <c r="I28" s="4" t="s">
        <v>3</v>
      </c>
      <c r="J28" s="68" t="str">
        <f>IF(AND((J27&gt;0),(J26&gt;0)),(J27/J26),"")</f>
        <v/>
      </c>
      <c r="K28" s="4" t="s">
        <v>3</v>
      </c>
      <c r="L28" s="68" t="str">
        <f>IF(AND((L27&gt;0),(L26&gt;0)),(L27/L26),"")</f>
        <v/>
      </c>
      <c r="M28" s="4" t="s">
        <v>3</v>
      </c>
      <c r="N28" s="68" t="str">
        <f>IF(AND((N27&gt;0),(N26&gt;0)),(N27/N26),"")</f>
        <v/>
      </c>
      <c r="O28" s="4" t="s">
        <v>3</v>
      </c>
      <c r="P28" s="68" t="str">
        <f>IF(AND((P27&gt;0),(P26&gt;0)),(P27/P26),"")</f>
        <v/>
      </c>
      <c r="Q28" s="4" t="s">
        <v>3</v>
      </c>
      <c r="R28" s="68" t="str">
        <f>IF(AND((R27&gt;0),(R26&gt;0)),(R27/R26),"")</f>
        <v/>
      </c>
      <c r="S28" s="4" t="s">
        <v>3</v>
      </c>
      <c r="T28" s="68" t="str">
        <f>IF(AND((T27&gt;0),(T26&gt;0)),(T27/T26),"")</f>
        <v/>
      </c>
      <c r="U28" s="4" t="s">
        <v>3</v>
      </c>
      <c r="V28" s="68" t="str">
        <f>IF(AND((V27&gt;0),(V26&gt;0)),(V27/V26),"")</f>
        <v/>
      </c>
      <c r="W28" s="4" t="s">
        <v>3</v>
      </c>
      <c r="X28" s="68" t="str">
        <f>IF(AND((X27&gt;0),(X26&gt;0)),(X27/X26),"")</f>
        <v/>
      </c>
      <c r="Y28" s="4" t="s">
        <v>3</v>
      </c>
      <c r="Z28" s="68" t="str">
        <f>IF(AND((Z27&gt;0),(Z26&gt;0)),(Z27/Z26),"")</f>
        <v/>
      </c>
      <c r="AA28" s="4" t="s">
        <v>3</v>
      </c>
      <c r="AB28" s="68" t="str">
        <f>IF(AND((AB27&gt;0),(AB26&gt;0)),(AB27/AB26),"")</f>
        <v/>
      </c>
      <c r="AC28" s="4" t="s">
        <v>3</v>
      </c>
      <c r="AD28" s="68" t="str">
        <f t="shared" ref="AD28" si="168">IF(AND((AD27&gt;0),(AD26&gt;0)),(AD27/AD26),"")</f>
        <v/>
      </c>
      <c r="AE28" s="4" t="s">
        <v>3</v>
      </c>
      <c r="AF28" s="68" t="str">
        <f t="shared" ref="AF28" si="169">IF(AND((AF27&gt;0),(AF26&gt;0)),(AF27/AF26),"")</f>
        <v/>
      </c>
      <c r="AG28" s="4" t="s">
        <v>3</v>
      </c>
      <c r="AH28" s="68" t="str">
        <f t="shared" ref="AH28" si="170">IF(AND((AH27&gt;0),(AH26&gt;0)),(AH27/AH26),"")</f>
        <v/>
      </c>
      <c r="AI28" s="4" t="s">
        <v>3</v>
      </c>
      <c r="AJ28" s="68" t="str">
        <f t="shared" ref="AJ28" si="171">IF(AND((AJ27&gt;0),(AJ26&gt;0)),(AJ27/AJ26),"")</f>
        <v/>
      </c>
      <c r="AK28" s="4" t="s">
        <v>3</v>
      </c>
      <c r="AL28" s="68" t="str">
        <f t="shared" ref="AL28" si="172">IF(AND((AL27&gt;0),(AL26&gt;0)),(AL27/AL26),"")</f>
        <v/>
      </c>
      <c r="AM28" s="4" t="s">
        <v>3</v>
      </c>
      <c r="AN28" s="68" t="str">
        <f t="shared" ref="AN28" si="173">IF(AND((AN27&gt;0),(AN26&gt;0)),(AN27/AN26),"")</f>
        <v/>
      </c>
      <c r="AO28" s="4" t="s">
        <v>3</v>
      </c>
      <c r="AP28" s="68" t="str">
        <f t="shared" ref="AP28" si="174">IF(AND((AP27&gt;0),(AP26&gt;0)),(AP27/AP26),"")</f>
        <v/>
      </c>
      <c r="AQ28" s="4" t="s">
        <v>3</v>
      </c>
      <c r="AR28" s="68" t="str">
        <f t="shared" ref="AR28" si="175">IF(AND((AR27&gt;0),(AR26&gt;0)),(AR27/AR26),"")</f>
        <v/>
      </c>
      <c r="AS28" s="4" t="s">
        <v>3</v>
      </c>
      <c r="AT28" s="68" t="str">
        <f t="shared" ref="AT28" si="176">IF(AND((AT27&gt;0),(AT26&gt;0)),(AT27/AT26),"")</f>
        <v/>
      </c>
      <c r="AU28" s="4" t="s">
        <v>3</v>
      </c>
      <c r="AV28" s="68" t="str">
        <f t="shared" ref="AV28" si="177">IF(AND((AV27&gt;0),(AV26&gt;0)),(AV27/AV26),"")</f>
        <v/>
      </c>
      <c r="AW28" s="4" t="s">
        <v>3</v>
      </c>
      <c r="AX28" s="68" t="str">
        <f t="shared" ref="AX28" si="178">IF(AND((AX27&gt;0),(AX26&gt;0)),(AX27/AX26),"")</f>
        <v/>
      </c>
      <c r="AY28" s="4" t="s">
        <v>3</v>
      </c>
      <c r="AZ28" s="68" t="str">
        <f t="shared" ref="AZ28" si="179">IF(AND((AZ27&gt;0),(AZ26&gt;0)),(AZ27/AZ26),"")</f>
        <v/>
      </c>
      <c r="BA28" s="4" t="s">
        <v>3</v>
      </c>
      <c r="BB28" s="68" t="str">
        <f t="shared" ref="BB28" si="180">IF(AND((BB27&gt;0),(BB26&gt;0)),(BB27/BB26),"")</f>
        <v/>
      </c>
      <c r="BC28" s="4" t="s">
        <v>3</v>
      </c>
      <c r="BD28" s="68" t="str">
        <f t="shared" ref="BD28" si="181">IF(AND((BD27&gt;0),(BD26&gt;0)),(BD27/BD26),"")</f>
        <v/>
      </c>
      <c r="BE28" s="4" t="s">
        <v>3</v>
      </c>
      <c r="BF28" s="68" t="str">
        <f t="shared" ref="BF28" si="182">IF(AND((BF27&gt;0),(BF26&gt;0)),(BF27/BF26),"")</f>
        <v/>
      </c>
      <c r="BG28" s="4" t="s">
        <v>3</v>
      </c>
      <c r="BH28" s="68" t="str">
        <f t="shared" ref="BH28" si="183">IF(AND((BH27&gt;0),(BH26&gt;0)),(BH27/BH26),"")</f>
        <v/>
      </c>
      <c r="BI28" s="4" t="s">
        <v>3</v>
      </c>
      <c r="BK28" s="57" t="s">
        <v>31</v>
      </c>
      <c r="BL28" s="30">
        <f t="shared" si="16"/>
        <v>3</v>
      </c>
      <c r="BM28" s="40">
        <f t="shared" si="17"/>
        <v>0.16250000000000001</v>
      </c>
      <c r="BN28" s="22" t="str">
        <f t="shared" si="18"/>
        <v>–</v>
      </c>
      <c r="BO28" s="41">
        <f t="shared" si="19"/>
        <v>0.19230769230769232</v>
      </c>
      <c r="BP28" s="24" t="str">
        <f t="shared" si="20"/>
        <v/>
      </c>
      <c r="BQ28" s="6" t="s">
        <v>3</v>
      </c>
      <c r="BR28" s="26" t="str">
        <f t="shared" si="21"/>
        <v/>
      </c>
      <c r="BS28" s="42">
        <f t="shared" si="22"/>
        <v>0.1815603700097371</v>
      </c>
      <c r="BT28" s="28" t="s">
        <v>3</v>
      </c>
      <c r="BU28" s="43">
        <f t="shared" si="23"/>
        <v>1.6551577020673475E-2</v>
      </c>
      <c r="BV28" s="29" t="s">
        <v>3</v>
      </c>
      <c r="BW28" s="22" t="str">
        <f t="shared" si="24"/>
        <v>?</v>
      </c>
      <c r="BX28" s="25" t="s">
        <v>3</v>
      </c>
    </row>
    <row r="29" spans="1:76" ht="16.5" customHeight="1">
      <c r="A29" s="15" t="s">
        <v>98</v>
      </c>
      <c r="B29" s="17"/>
      <c r="C29" s="3"/>
      <c r="D29" s="17"/>
      <c r="E29" s="3"/>
      <c r="F29" s="17"/>
      <c r="G29" s="3"/>
      <c r="H29" s="17"/>
      <c r="I29" s="3"/>
      <c r="J29" s="17"/>
      <c r="K29" s="3"/>
      <c r="L29" s="17"/>
      <c r="M29" s="3"/>
      <c r="N29" s="17"/>
      <c r="O29" s="3"/>
      <c r="P29" s="17"/>
      <c r="Q29" s="3"/>
      <c r="R29" s="17"/>
      <c r="S29" s="3"/>
      <c r="T29" s="17"/>
      <c r="U29" s="3"/>
      <c r="V29" s="17"/>
      <c r="W29" s="3"/>
      <c r="X29" s="17"/>
      <c r="Y29" s="3"/>
      <c r="Z29" s="17"/>
      <c r="AA29" s="3"/>
      <c r="AB29" s="17"/>
      <c r="AC29" s="3"/>
      <c r="AD29" s="17"/>
      <c r="AE29" s="3"/>
      <c r="AF29" s="17"/>
      <c r="AG29" s="3"/>
      <c r="AH29" s="17"/>
      <c r="AI29" s="3"/>
      <c r="AJ29" s="17"/>
      <c r="AK29" s="3"/>
      <c r="AL29" s="17"/>
      <c r="AM29" s="3"/>
      <c r="AN29" s="17"/>
      <c r="AO29" s="3"/>
      <c r="AP29" s="17"/>
      <c r="AQ29" s="3"/>
      <c r="AR29" s="17"/>
      <c r="AS29" s="3"/>
      <c r="AT29" s="17"/>
      <c r="AU29" s="3"/>
      <c r="AV29" s="17"/>
      <c r="AW29" s="3"/>
      <c r="AX29" s="17"/>
      <c r="AY29" s="3"/>
      <c r="AZ29" s="17"/>
      <c r="BA29" s="3"/>
      <c r="BB29" s="17"/>
      <c r="BC29" s="3"/>
      <c r="BD29" s="17"/>
      <c r="BE29" s="3"/>
      <c r="BF29" s="17"/>
      <c r="BG29" s="3"/>
      <c r="BH29" s="17"/>
      <c r="BI29" s="3"/>
      <c r="BK29" s="56" t="s">
        <v>17</v>
      </c>
      <c r="BL29" s="30">
        <f t="shared" si="16"/>
        <v>0</v>
      </c>
      <c r="BM29" s="21"/>
      <c r="BN29" s="22"/>
      <c r="BO29" s="23"/>
      <c r="BP29" s="24"/>
      <c r="BQ29" s="25"/>
      <c r="BR29" s="26"/>
      <c r="BS29" s="27"/>
      <c r="BT29" s="28"/>
      <c r="BU29" s="22"/>
      <c r="BV29" s="29"/>
      <c r="BW29" s="22"/>
      <c r="BX29" s="25"/>
    </row>
    <row r="30" spans="1:76" ht="16.5" customHeight="1">
      <c r="A30" s="10" t="s">
        <v>29</v>
      </c>
      <c r="B30" s="19"/>
      <c r="C30" s="4" t="str">
        <f>IF(AND((B30&gt;0),(B$4&gt;0)),(B30/B$4*100),"")</f>
        <v/>
      </c>
      <c r="D30" s="19">
        <v>7.9</v>
      </c>
      <c r="E30" s="4">
        <f>IF(AND((D30&gt;0),(D$4&gt;0)),(D30/D$4*100),"")</f>
        <v>29.610194902548727</v>
      </c>
      <c r="F30" s="19">
        <v>7.8</v>
      </c>
      <c r="G30" s="4">
        <f>IF(AND((F30&gt;0),(F$4&gt;0)),(F30/F$4*100),"")</f>
        <v>30.817858553931256</v>
      </c>
      <c r="H30" s="19">
        <v>7.9</v>
      </c>
      <c r="I30" s="4">
        <f>IF(AND((H30&gt;0),(H$4&gt;0)),(H30/H$4*100),"")</f>
        <v>33.361486486486484</v>
      </c>
      <c r="J30" s="19"/>
      <c r="K30" s="4" t="str">
        <f>IF(AND((J30&gt;0),(J$4&gt;0)),(J30/J$4*100),"")</f>
        <v/>
      </c>
      <c r="L30" s="19"/>
      <c r="M30" s="4" t="str">
        <f>IF(AND((L30&gt;0),(L$4&gt;0)),(L30/L$4*100),"")</f>
        <v/>
      </c>
      <c r="N30" s="19"/>
      <c r="O30" s="4" t="str">
        <f>IF(AND((N30&gt;0),(N$4&gt;0)),(N30/N$4*100),"")</f>
        <v/>
      </c>
      <c r="P30" s="19"/>
      <c r="Q30" s="4" t="str">
        <f>IF(AND((P30&gt;0),(P$4&gt;0)),(P30/P$4*100),"")</f>
        <v/>
      </c>
      <c r="R30" s="19"/>
      <c r="S30" s="4" t="str">
        <f>IF(AND((R30&gt;0),(R$4&gt;0)),(R30/R$4*100),"")</f>
        <v/>
      </c>
      <c r="T30" s="19"/>
      <c r="U30" s="4" t="str">
        <f>IF(AND((T30&gt;0),(T$4&gt;0)),(T30/T$4*100),"")</f>
        <v/>
      </c>
      <c r="V30" s="19"/>
      <c r="W30" s="4" t="str">
        <f>IF(AND((V30&gt;0),(V$4&gt;0)),(V30/V$4*100),"")</f>
        <v/>
      </c>
      <c r="X30" s="19"/>
      <c r="Y30" s="4" t="str">
        <f>IF(AND((X30&gt;0),(X$4&gt;0)),(X30/X$4*100),"")</f>
        <v/>
      </c>
      <c r="Z30" s="19"/>
      <c r="AA30" s="4" t="str">
        <f>IF(AND((Z30&gt;0),(Z$4&gt;0)),(Z30/Z$4*100),"")</f>
        <v/>
      </c>
      <c r="AB30" s="19"/>
      <c r="AC30" s="4" t="str">
        <f>IF(AND((AB30&gt;0),(AB$4&gt;0)),(AB30/AB$4*100),"")</f>
        <v/>
      </c>
      <c r="AD30" s="19"/>
      <c r="AE30" s="4" t="str">
        <f t="shared" ref="AE30:AE31" si="184">IF(AND((AD30&gt;0),(AD$4&gt;0)),(AD30/AD$4*100),"")</f>
        <v/>
      </c>
      <c r="AF30" s="19"/>
      <c r="AG30" s="4" t="str">
        <f t="shared" ref="AG30:AG31" si="185">IF(AND((AF30&gt;0),(AF$4&gt;0)),(AF30/AF$4*100),"")</f>
        <v/>
      </c>
      <c r="AH30" s="19"/>
      <c r="AI30" s="4" t="str">
        <f t="shared" ref="AI30:AI31" si="186">IF(AND((AH30&gt;0),(AH$4&gt;0)),(AH30/AH$4*100),"")</f>
        <v/>
      </c>
      <c r="AJ30" s="19"/>
      <c r="AK30" s="4" t="str">
        <f t="shared" ref="AK30:AK31" si="187">IF(AND((AJ30&gt;0),(AJ$4&gt;0)),(AJ30/AJ$4*100),"")</f>
        <v/>
      </c>
      <c r="AL30" s="19"/>
      <c r="AM30" s="4" t="str">
        <f t="shared" ref="AM30:AM31" si="188">IF(AND((AL30&gt;0),(AL$4&gt;0)),(AL30/AL$4*100),"")</f>
        <v/>
      </c>
      <c r="AN30" s="19"/>
      <c r="AO30" s="4" t="str">
        <f t="shared" ref="AO30:AO31" si="189">IF(AND((AN30&gt;0),(AN$4&gt;0)),(AN30/AN$4*100),"")</f>
        <v/>
      </c>
      <c r="AP30" s="19"/>
      <c r="AQ30" s="4" t="str">
        <f t="shared" ref="AQ30:AQ31" si="190">IF(AND((AP30&gt;0),(AP$4&gt;0)),(AP30/AP$4*100),"")</f>
        <v/>
      </c>
      <c r="AR30" s="19"/>
      <c r="AS30" s="4" t="str">
        <f t="shared" ref="AS30:AS31" si="191">IF(AND((AR30&gt;0),(AR$4&gt;0)),(AR30/AR$4*100),"")</f>
        <v/>
      </c>
      <c r="AT30" s="19"/>
      <c r="AU30" s="4" t="str">
        <f t="shared" ref="AU30:AU31" si="192">IF(AND((AT30&gt;0),(AT$4&gt;0)),(AT30/AT$4*100),"")</f>
        <v/>
      </c>
      <c r="AV30" s="19"/>
      <c r="AW30" s="4" t="str">
        <f t="shared" ref="AW30:AW31" si="193">IF(AND((AV30&gt;0),(AV$4&gt;0)),(AV30/AV$4*100),"")</f>
        <v/>
      </c>
      <c r="AX30" s="19"/>
      <c r="AY30" s="4" t="str">
        <f t="shared" ref="AY30:AY31" si="194">IF(AND((AX30&gt;0),(AX$4&gt;0)),(AX30/AX$4*100),"")</f>
        <v/>
      </c>
      <c r="AZ30" s="19"/>
      <c r="BA30" s="4" t="str">
        <f t="shared" ref="BA30:BA31" si="195">IF(AND((AZ30&gt;0),(AZ$4&gt;0)),(AZ30/AZ$4*100),"")</f>
        <v/>
      </c>
      <c r="BB30" s="19"/>
      <c r="BC30" s="4" t="str">
        <f t="shared" ref="BC30:BC31" si="196">IF(AND((BB30&gt;0),(BB$4&gt;0)),(BB30/BB$4*100),"")</f>
        <v/>
      </c>
      <c r="BD30" s="19"/>
      <c r="BE30" s="4" t="str">
        <f t="shared" ref="BE30:BE31" si="197">IF(AND((BD30&gt;0),(BD$4&gt;0)),(BD30/BD$4*100),"")</f>
        <v/>
      </c>
      <c r="BF30" s="19"/>
      <c r="BG30" s="4" t="str">
        <f t="shared" ref="BG30:BG31" si="198">IF(AND((BF30&gt;0),(BF$4&gt;0)),(BF30/BF$4*100),"")</f>
        <v/>
      </c>
      <c r="BH30" s="19"/>
      <c r="BI30" s="4" t="str">
        <f t="shared" ref="BI30:BI31" si="199">IF(AND((BH30&gt;0),(BH$4&gt;0)),(BH30/BH$4*100),"")</f>
        <v/>
      </c>
      <c r="BK30" s="57" t="s">
        <v>29</v>
      </c>
      <c r="BL30" s="30">
        <f t="shared" si="16"/>
        <v>3</v>
      </c>
      <c r="BM30" s="31">
        <f t="shared" si="17"/>
        <v>7.8</v>
      </c>
      <c r="BN30" s="32" t="str">
        <f t="shared" si="18"/>
        <v>–</v>
      </c>
      <c r="BO30" s="33">
        <f t="shared" si="19"/>
        <v>7.9</v>
      </c>
      <c r="BP30" s="34">
        <f t="shared" si="20"/>
        <v>29.610194902548727</v>
      </c>
      <c r="BQ30" s="35" t="str">
        <f t="shared" si="41"/>
        <v>–</v>
      </c>
      <c r="BR30" s="36">
        <f t="shared" si="21"/>
        <v>33.361486486486484</v>
      </c>
      <c r="BS30" s="37">
        <f t="shared" si="22"/>
        <v>7.8666666666666671</v>
      </c>
      <c r="BT30" s="38">
        <f t="shared" si="22"/>
        <v>31.263179980988824</v>
      </c>
      <c r="BU30" s="32">
        <f t="shared" si="23"/>
        <v>5.7735026918962887E-2</v>
      </c>
      <c r="BV30" s="39">
        <f t="shared" si="23"/>
        <v>1.9148839434749048</v>
      </c>
      <c r="BW30" s="32" t="str">
        <f t="shared" si="24"/>
        <v>?</v>
      </c>
      <c r="BX30" s="35" t="str">
        <f t="shared" si="24"/>
        <v>?</v>
      </c>
    </row>
    <row r="31" spans="1:76" ht="16.5" customHeight="1">
      <c r="A31" s="10" t="s">
        <v>30</v>
      </c>
      <c r="B31" s="19"/>
      <c r="C31" s="4" t="str">
        <f>IF(AND((B31&gt;0),(B$4&gt;0)),(B31/B$4*100),"")</f>
        <v/>
      </c>
      <c r="D31" s="19">
        <v>1.3</v>
      </c>
      <c r="E31" s="4">
        <f>IF(AND((D31&gt;0),(D$4&gt;0)),(D31/D$4*100),"")</f>
        <v>4.8725637181409303</v>
      </c>
      <c r="F31" s="19">
        <v>1.5</v>
      </c>
      <c r="G31" s="4">
        <f>IF(AND((F31&gt;0),(F$4&gt;0)),(F31/F$4*100),"")</f>
        <v>5.9265112603713952</v>
      </c>
      <c r="H31" s="19">
        <v>1.5</v>
      </c>
      <c r="I31" s="4">
        <f>IF(AND((H31&gt;0),(H$4&gt;0)),(H31/H$4*100),"")</f>
        <v>6.3344594594594597</v>
      </c>
      <c r="J31" s="19"/>
      <c r="K31" s="4" t="str">
        <f>IF(AND((J31&gt;0),(J$4&gt;0)),(J31/J$4*100),"")</f>
        <v/>
      </c>
      <c r="L31" s="19"/>
      <c r="M31" s="4" t="str">
        <f>IF(AND((L31&gt;0),(L$4&gt;0)),(L31/L$4*100),"")</f>
        <v/>
      </c>
      <c r="N31" s="19"/>
      <c r="O31" s="4" t="str">
        <f>IF(AND((N31&gt;0),(N$4&gt;0)),(N31/N$4*100),"")</f>
        <v/>
      </c>
      <c r="P31" s="19"/>
      <c r="Q31" s="4" t="str">
        <f>IF(AND((P31&gt;0),(P$4&gt;0)),(P31/P$4*100),"")</f>
        <v/>
      </c>
      <c r="R31" s="19"/>
      <c r="S31" s="4" t="str">
        <f>IF(AND((R31&gt;0),(R$4&gt;0)),(R31/R$4*100),"")</f>
        <v/>
      </c>
      <c r="T31" s="19"/>
      <c r="U31" s="4" t="str">
        <f>IF(AND((T31&gt;0),(T$4&gt;0)),(T31/T$4*100),"")</f>
        <v/>
      </c>
      <c r="V31" s="19"/>
      <c r="W31" s="4" t="str">
        <f>IF(AND((V31&gt;0),(V$4&gt;0)),(V31/V$4*100),"")</f>
        <v/>
      </c>
      <c r="X31" s="19"/>
      <c r="Y31" s="4" t="str">
        <f>IF(AND((X31&gt;0),(X$4&gt;0)),(X31/X$4*100),"")</f>
        <v/>
      </c>
      <c r="Z31" s="19"/>
      <c r="AA31" s="4" t="str">
        <f>IF(AND((Z31&gt;0),(Z$4&gt;0)),(Z31/Z$4*100),"")</f>
        <v/>
      </c>
      <c r="AB31" s="19"/>
      <c r="AC31" s="4" t="str">
        <f>IF(AND((AB31&gt;0),(AB$4&gt;0)),(AB31/AB$4*100),"")</f>
        <v/>
      </c>
      <c r="AD31" s="19"/>
      <c r="AE31" s="4" t="str">
        <f t="shared" si="184"/>
        <v/>
      </c>
      <c r="AF31" s="19"/>
      <c r="AG31" s="4" t="str">
        <f t="shared" si="185"/>
        <v/>
      </c>
      <c r="AH31" s="19"/>
      <c r="AI31" s="4" t="str">
        <f t="shared" si="186"/>
        <v/>
      </c>
      <c r="AJ31" s="19"/>
      <c r="AK31" s="4" t="str">
        <f t="shared" si="187"/>
        <v/>
      </c>
      <c r="AL31" s="19"/>
      <c r="AM31" s="4" t="str">
        <f t="shared" si="188"/>
        <v/>
      </c>
      <c r="AN31" s="19"/>
      <c r="AO31" s="4" t="str">
        <f t="shared" si="189"/>
        <v/>
      </c>
      <c r="AP31" s="19"/>
      <c r="AQ31" s="4" t="str">
        <f t="shared" si="190"/>
        <v/>
      </c>
      <c r="AR31" s="19"/>
      <c r="AS31" s="4" t="str">
        <f t="shared" si="191"/>
        <v/>
      </c>
      <c r="AT31" s="19"/>
      <c r="AU31" s="4" t="str">
        <f t="shared" si="192"/>
        <v/>
      </c>
      <c r="AV31" s="19"/>
      <c r="AW31" s="4" t="str">
        <f t="shared" si="193"/>
        <v/>
      </c>
      <c r="AX31" s="19"/>
      <c r="AY31" s="4" t="str">
        <f t="shared" si="194"/>
        <v/>
      </c>
      <c r="AZ31" s="19"/>
      <c r="BA31" s="4" t="str">
        <f t="shared" si="195"/>
        <v/>
      </c>
      <c r="BB31" s="19"/>
      <c r="BC31" s="4" t="str">
        <f t="shared" si="196"/>
        <v/>
      </c>
      <c r="BD31" s="19"/>
      <c r="BE31" s="4" t="str">
        <f t="shared" si="197"/>
        <v/>
      </c>
      <c r="BF31" s="19"/>
      <c r="BG31" s="4" t="str">
        <f t="shared" si="198"/>
        <v/>
      </c>
      <c r="BH31" s="19"/>
      <c r="BI31" s="4" t="str">
        <f t="shared" si="199"/>
        <v/>
      </c>
      <c r="BK31" s="57" t="s">
        <v>30</v>
      </c>
      <c r="BL31" s="30">
        <f t="shared" si="16"/>
        <v>3</v>
      </c>
      <c r="BM31" s="31">
        <f t="shared" si="17"/>
        <v>1.3</v>
      </c>
      <c r="BN31" s="32" t="str">
        <f t="shared" si="18"/>
        <v>–</v>
      </c>
      <c r="BO31" s="33">
        <f t="shared" si="19"/>
        <v>1.5</v>
      </c>
      <c r="BP31" s="34">
        <f t="shared" si="20"/>
        <v>4.8725637181409303</v>
      </c>
      <c r="BQ31" s="35" t="str">
        <f t="shared" si="41"/>
        <v>–</v>
      </c>
      <c r="BR31" s="36">
        <f t="shared" si="21"/>
        <v>6.3344594594594597</v>
      </c>
      <c r="BS31" s="37">
        <f t="shared" si="22"/>
        <v>1.4333333333333333</v>
      </c>
      <c r="BT31" s="38">
        <f t="shared" si="22"/>
        <v>5.711178145990595</v>
      </c>
      <c r="BU31" s="32">
        <f t="shared" si="23"/>
        <v>0.11547005383792512</v>
      </c>
      <c r="BV31" s="39">
        <f t="shared" si="23"/>
        <v>0.7543613538835372</v>
      </c>
      <c r="BW31" s="32" t="str">
        <f t="shared" si="24"/>
        <v>?</v>
      </c>
      <c r="BX31" s="35" t="str">
        <f t="shared" si="24"/>
        <v>?</v>
      </c>
    </row>
    <row r="32" spans="1:76" ht="16.5" customHeight="1">
      <c r="A32" s="10" t="s">
        <v>100</v>
      </c>
      <c r="B32" s="68" t="str">
        <f>IF(AND((B31&gt;0),(B30&gt;0)),(B31/B30),"")</f>
        <v/>
      </c>
      <c r="C32" s="4" t="s">
        <v>3</v>
      </c>
      <c r="D32" s="68">
        <f>IF(AND((D31&gt;0),(D30&gt;0)),(D31/D30),"")</f>
        <v>0.16455696202531644</v>
      </c>
      <c r="E32" s="4" t="s">
        <v>3</v>
      </c>
      <c r="F32" s="68">
        <f>IF(AND((F31&gt;0),(F30&gt;0)),(F31/F30),"")</f>
        <v>0.19230769230769232</v>
      </c>
      <c r="G32" s="4" t="s">
        <v>3</v>
      </c>
      <c r="H32" s="68">
        <f>IF(AND((H31&gt;0),(H30&gt;0)),(H31/H30),"")</f>
        <v>0.18987341772151897</v>
      </c>
      <c r="I32" s="4" t="s">
        <v>3</v>
      </c>
      <c r="J32" s="68" t="str">
        <f>IF(AND((J31&gt;0),(J30&gt;0)),(J31/J30),"")</f>
        <v/>
      </c>
      <c r="K32" s="4" t="s">
        <v>3</v>
      </c>
      <c r="L32" s="68" t="str">
        <f>IF(AND((L31&gt;0),(L30&gt;0)),(L31/L30),"")</f>
        <v/>
      </c>
      <c r="M32" s="4" t="s">
        <v>3</v>
      </c>
      <c r="N32" s="68" t="str">
        <f>IF(AND((N31&gt;0),(N30&gt;0)),(N31/N30),"")</f>
        <v/>
      </c>
      <c r="O32" s="4" t="s">
        <v>3</v>
      </c>
      <c r="P32" s="68" t="str">
        <f>IF(AND((P31&gt;0),(P30&gt;0)),(P31/P30),"")</f>
        <v/>
      </c>
      <c r="Q32" s="4" t="s">
        <v>3</v>
      </c>
      <c r="R32" s="68" t="str">
        <f>IF(AND((R31&gt;0),(R30&gt;0)),(R31/R30),"")</f>
        <v/>
      </c>
      <c r="S32" s="4" t="s">
        <v>3</v>
      </c>
      <c r="T32" s="68" t="str">
        <f>IF(AND((T31&gt;0),(T30&gt;0)),(T31/T30),"")</f>
        <v/>
      </c>
      <c r="U32" s="4" t="s">
        <v>3</v>
      </c>
      <c r="V32" s="68" t="str">
        <f>IF(AND((V31&gt;0),(V30&gt;0)),(V31/V30),"")</f>
        <v/>
      </c>
      <c r="W32" s="4" t="s">
        <v>3</v>
      </c>
      <c r="X32" s="68" t="str">
        <f>IF(AND((X31&gt;0),(X30&gt;0)),(X31/X30),"")</f>
        <v/>
      </c>
      <c r="Y32" s="4" t="s">
        <v>3</v>
      </c>
      <c r="Z32" s="68" t="str">
        <f>IF(AND((Z31&gt;0),(Z30&gt;0)),(Z31/Z30),"")</f>
        <v/>
      </c>
      <c r="AA32" s="4" t="s">
        <v>3</v>
      </c>
      <c r="AB32" s="68" t="str">
        <f>IF(AND((AB31&gt;0),(AB30&gt;0)),(AB31/AB30),"")</f>
        <v/>
      </c>
      <c r="AC32" s="4" t="s">
        <v>3</v>
      </c>
      <c r="AD32" s="68" t="str">
        <f t="shared" ref="AD32" si="200">IF(AND((AD31&gt;0),(AD30&gt;0)),(AD31/AD30),"")</f>
        <v/>
      </c>
      <c r="AE32" s="4" t="s">
        <v>3</v>
      </c>
      <c r="AF32" s="68" t="str">
        <f t="shared" ref="AF32" si="201">IF(AND((AF31&gt;0),(AF30&gt;0)),(AF31/AF30),"")</f>
        <v/>
      </c>
      <c r="AG32" s="4" t="s">
        <v>3</v>
      </c>
      <c r="AH32" s="68" t="str">
        <f t="shared" ref="AH32" si="202">IF(AND((AH31&gt;0),(AH30&gt;0)),(AH31/AH30),"")</f>
        <v/>
      </c>
      <c r="AI32" s="4" t="s">
        <v>3</v>
      </c>
      <c r="AJ32" s="68" t="str">
        <f t="shared" ref="AJ32" si="203">IF(AND((AJ31&gt;0),(AJ30&gt;0)),(AJ31/AJ30),"")</f>
        <v/>
      </c>
      <c r="AK32" s="4" t="s">
        <v>3</v>
      </c>
      <c r="AL32" s="68" t="str">
        <f t="shared" ref="AL32" si="204">IF(AND((AL31&gt;0),(AL30&gt;0)),(AL31/AL30),"")</f>
        <v/>
      </c>
      <c r="AM32" s="4" t="s">
        <v>3</v>
      </c>
      <c r="AN32" s="68" t="str">
        <f t="shared" ref="AN32" si="205">IF(AND((AN31&gt;0),(AN30&gt;0)),(AN31/AN30),"")</f>
        <v/>
      </c>
      <c r="AO32" s="4" t="s">
        <v>3</v>
      </c>
      <c r="AP32" s="68" t="str">
        <f t="shared" ref="AP32" si="206">IF(AND((AP31&gt;0),(AP30&gt;0)),(AP31/AP30),"")</f>
        <v/>
      </c>
      <c r="AQ32" s="4" t="s">
        <v>3</v>
      </c>
      <c r="AR32" s="68" t="str">
        <f t="shared" ref="AR32" si="207">IF(AND((AR31&gt;0),(AR30&gt;0)),(AR31/AR30),"")</f>
        <v/>
      </c>
      <c r="AS32" s="4" t="s">
        <v>3</v>
      </c>
      <c r="AT32" s="68" t="str">
        <f t="shared" ref="AT32" si="208">IF(AND((AT31&gt;0),(AT30&gt;0)),(AT31/AT30),"")</f>
        <v/>
      </c>
      <c r="AU32" s="4" t="s">
        <v>3</v>
      </c>
      <c r="AV32" s="68" t="str">
        <f t="shared" ref="AV32" si="209">IF(AND((AV31&gt;0),(AV30&gt;0)),(AV31/AV30),"")</f>
        <v/>
      </c>
      <c r="AW32" s="4" t="s">
        <v>3</v>
      </c>
      <c r="AX32" s="68" t="str">
        <f t="shared" ref="AX32" si="210">IF(AND((AX31&gt;0),(AX30&gt;0)),(AX31/AX30),"")</f>
        <v/>
      </c>
      <c r="AY32" s="4" t="s">
        <v>3</v>
      </c>
      <c r="AZ32" s="68" t="str">
        <f t="shared" ref="AZ32" si="211">IF(AND((AZ31&gt;0),(AZ30&gt;0)),(AZ31/AZ30),"")</f>
        <v/>
      </c>
      <c r="BA32" s="4" t="s">
        <v>3</v>
      </c>
      <c r="BB32" s="68" t="str">
        <f t="shared" ref="BB32" si="212">IF(AND((BB31&gt;0),(BB30&gt;0)),(BB31/BB30),"")</f>
        <v/>
      </c>
      <c r="BC32" s="4" t="s">
        <v>3</v>
      </c>
      <c r="BD32" s="68" t="str">
        <f t="shared" ref="BD32" si="213">IF(AND((BD31&gt;0),(BD30&gt;0)),(BD31/BD30),"")</f>
        <v/>
      </c>
      <c r="BE32" s="4" t="s">
        <v>3</v>
      </c>
      <c r="BF32" s="68" t="str">
        <f t="shared" ref="BF32" si="214">IF(AND((BF31&gt;0),(BF30&gt;0)),(BF31/BF30),"")</f>
        <v/>
      </c>
      <c r="BG32" s="4" t="s">
        <v>3</v>
      </c>
      <c r="BH32" s="68" t="str">
        <f t="shared" ref="BH32" si="215">IF(AND((BH31&gt;0),(BH30&gt;0)),(BH31/BH30),"")</f>
        <v/>
      </c>
      <c r="BI32" s="4" t="s">
        <v>3</v>
      </c>
      <c r="BK32" s="57" t="s">
        <v>31</v>
      </c>
      <c r="BL32" s="30">
        <f t="shared" si="16"/>
        <v>3</v>
      </c>
      <c r="BM32" s="40">
        <f t="shared" si="17"/>
        <v>0.16455696202531644</v>
      </c>
      <c r="BN32" s="22" t="str">
        <f t="shared" si="18"/>
        <v>–</v>
      </c>
      <c r="BO32" s="41">
        <f t="shared" si="19"/>
        <v>0.19230769230769232</v>
      </c>
      <c r="BP32" s="24" t="str">
        <f t="shared" si="20"/>
        <v/>
      </c>
      <c r="BQ32" s="6" t="s">
        <v>3</v>
      </c>
      <c r="BR32" s="26" t="str">
        <f t="shared" si="21"/>
        <v/>
      </c>
      <c r="BS32" s="42">
        <f t="shared" si="22"/>
        <v>0.18224602401817591</v>
      </c>
      <c r="BT32" s="28" t="s">
        <v>3</v>
      </c>
      <c r="BU32" s="43">
        <f t="shared" si="23"/>
        <v>1.5367452906407144E-2</v>
      </c>
      <c r="BV32" s="29" t="s">
        <v>3</v>
      </c>
      <c r="BW32" s="22" t="str">
        <f t="shared" si="24"/>
        <v>?</v>
      </c>
      <c r="BX32" s="25" t="s">
        <v>3</v>
      </c>
    </row>
    <row r="33" spans="1:76" ht="16.5" customHeight="1">
      <c r="A33" s="15" t="s">
        <v>99</v>
      </c>
      <c r="B33" s="17"/>
      <c r="C33" s="3"/>
      <c r="D33" s="17"/>
      <c r="E33" s="3"/>
      <c r="F33" s="17"/>
      <c r="G33" s="3"/>
      <c r="H33" s="17"/>
      <c r="I33" s="3"/>
      <c r="J33" s="17"/>
      <c r="K33" s="3"/>
      <c r="L33" s="17"/>
      <c r="M33" s="3"/>
      <c r="N33" s="17"/>
      <c r="O33" s="3"/>
      <c r="P33" s="17"/>
      <c r="Q33" s="3"/>
      <c r="R33" s="17"/>
      <c r="S33" s="3"/>
      <c r="T33" s="17"/>
      <c r="U33" s="3"/>
      <c r="V33" s="17"/>
      <c r="W33" s="3"/>
      <c r="X33" s="17"/>
      <c r="Y33" s="3"/>
      <c r="Z33" s="17"/>
      <c r="AA33" s="3"/>
      <c r="AB33" s="17"/>
      <c r="AC33" s="3"/>
      <c r="AD33" s="17"/>
      <c r="AE33" s="3"/>
      <c r="AF33" s="17"/>
      <c r="AG33" s="3"/>
      <c r="AH33" s="17"/>
      <c r="AI33" s="3"/>
      <c r="AJ33" s="17"/>
      <c r="AK33" s="3"/>
      <c r="AL33" s="17"/>
      <c r="AM33" s="3"/>
      <c r="AN33" s="17"/>
      <c r="AO33" s="3"/>
      <c r="AP33" s="17"/>
      <c r="AQ33" s="3"/>
      <c r="AR33" s="17"/>
      <c r="AS33" s="3"/>
      <c r="AT33" s="17"/>
      <c r="AU33" s="3"/>
      <c r="AV33" s="17"/>
      <c r="AW33" s="3"/>
      <c r="AX33" s="17"/>
      <c r="AY33" s="3"/>
      <c r="AZ33" s="17"/>
      <c r="BA33" s="3"/>
      <c r="BB33" s="17"/>
      <c r="BC33" s="3"/>
      <c r="BD33" s="17"/>
      <c r="BE33" s="3"/>
      <c r="BF33" s="17"/>
      <c r="BG33" s="3"/>
      <c r="BH33" s="17"/>
      <c r="BI33" s="3"/>
      <c r="BK33" s="56" t="s">
        <v>18</v>
      </c>
      <c r="BL33" s="30">
        <f t="shared" si="16"/>
        <v>0</v>
      </c>
      <c r="BM33" s="21"/>
      <c r="BN33" s="22"/>
      <c r="BO33" s="23"/>
      <c r="BP33" s="24"/>
      <c r="BQ33" s="25"/>
      <c r="BR33" s="26"/>
      <c r="BS33" s="27"/>
      <c r="BT33" s="28"/>
      <c r="BU33" s="22"/>
      <c r="BV33" s="29"/>
      <c r="BW33" s="22"/>
      <c r="BX33" s="25"/>
    </row>
    <row r="34" spans="1:76" ht="16.5" customHeight="1">
      <c r="A34" s="10" t="s">
        <v>29</v>
      </c>
      <c r="B34" s="19"/>
      <c r="C34" s="4" t="str">
        <f>IF(AND((B34&gt;0),(B$4&gt;0)),(B34/B$4*100),"")</f>
        <v/>
      </c>
      <c r="D34" s="19">
        <v>8.6</v>
      </c>
      <c r="E34" s="4">
        <f>IF(AND((D34&gt;0),(D$4&gt;0)),(D34/D$4*100),"")</f>
        <v>32.233883058470767</v>
      </c>
      <c r="F34" s="19">
        <v>9.1999999999999993</v>
      </c>
      <c r="G34" s="4">
        <f>IF(AND((F34&gt;0),(F$4&gt;0)),(F34/F$4*100),"")</f>
        <v>36.349269063611224</v>
      </c>
      <c r="H34" s="19">
        <v>8.5</v>
      </c>
      <c r="I34" s="4">
        <f>IF(AND((H34&gt;0),(H$4&gt;0)),(H34/H$4*100),"")</f>
        <v>35.895270270270267</v>
      </c>
      <c r="J34" s="19"/>
      <c r="K34" s="4" t="str">
        <f>IF(AND((J34&gt;0),(J$4&gt;0)),(J34/J$4*100),"")</f>
        <v/>
      </c>
      <c r="L34" s="19"/>
      <c r="M34" s="4" t="str">
        <f>IF(AND((L34&gt;0),(L$4&gt;0)),(L34/L$4*100),"")</f>
        <v/>
      </c>
      <c r="N34" s="19"/>
      <c r="O34" s="4" t="str">
        <f>IF(AND((N34&gt;0),(N$4&gt;0)),(N34/N$4*100),"")</f>
        <v/>
      </c>
      <c r="P34" s="19"/>
      <c r="Q34" s="4" t="str">
        <f>IF(AND((P34&gt;0),(P$4&gt;0)),(P34/P$4*100),"")</f>
        <v/>
      </c>
      <c r="R34" s="19"/>
      <c r="S34" s="4" t="str">
        <f>IF(AND((R34&gt;0),(R$4&gt;0)),(R34/R$4*100),"")</f>
        <v/>
      </c>
      <c r="T34" s="19"/>
      <c r="U34" s="4" t="str">
        <f>IF(AND((T34&gt;0),(T$4&gt;0)),(T34/T$4*100),"")</f>
        <v/>
      </c>
      <c r="V34" s="19"/>
      <c r="W34" s="4" t="str">
        <f>IF(AND((V34&gt;0),(V$4&gt;0)),(V34/V$4*100),"")</f>
        <v/>
      </c>
      <c r="X34" s="19"/>
      <c r="Y34" s="4" t="str">
        <f>IF(AND((X34&gt;0),(X$4&gt;0)),(X34/X$4*100),"")</f>
        <v/>
      </c>
      <c r="Z34" s="19"/>
      <c r="AA34" s="4" t="str">
        <f>IF(AND((Z34&gt;0),(Z$4&gt;0)),(Z34/Z$4*100),"")</f>
        <v/>
      </c>
      <c r="AB34" s="19"/>
      <c r="AC34" s="4" t="str">
        <f>IF(AND((AB34&gt;0),(AB$4&gt;0)),(AB34/AB$4*100),"")</f>
        <v/>
      </c>
      <c r="AD34" s="19"/>
      <c r="AE34" s="4" t="str">
        <f t="shared" ref="AE34:AE35" si="216">IF(AND((AD34&gt;0),(AD$4&gt;0)),(AD34/AD$4*100),"")</f>
        <v/>
      </c>
      <c r="AF34" s="19"/>
      <c r="AG34" s="4" t="str">
        <f t="shared" ref="AG34:AG35" si="217">IF(AND((AF34&gt;0),(AF$4&gt;0)),(AF34/AF$4*100),"")</f>
        <v/>
      </c>
      <c r="AH34" s="19"/>
      <c r="AI34" s="4" t="str">
        <f t="shared" ref="AI34:AI35" si="218">IF(AND((AH34&gt;0),(AH$4&gt;0)),(AH34/AH$4*100),"")</f>
        <v/>
      </c>
      <c r="AJ34" s="19"/>
      <c r="AK34" s="4" t="str">
        <f t="shared" ref="AK34:AK35" si="219">IF(AND((AJ34&gt;0),(AJ$4&gt;0)),(AJ34/AJ$4*100),"")</f>
        <v/>
      </c>
      <c r="AL34" s="19"/>
      <c r="AM34" s="4" t="str">
        <f t="shared" ref="AM34:AM35" si="220">IF(AND((AL34&gt;0),(AL$4&gt;0)),(AL34/AL$4*100),"")</f>
        <v/>
      </c>
      <c r="AN34" s="19"/>
      <c r="AO34" s="4" t="str">
        <f t="shared" ref="AO34:AO35" si="221">IF(AND((AN34&gt;0),(AN$4&gt;0)),(AN34/AN$4*100),"")</f>
        <v/>
      </c>
      <c r="AP34" s="19"/>
      <c r="AQ34" s="4" t="str">
        <f t="shared" ref="AQ34:AQ35" si="222">IF(AND((AP34&gt;0),(AP$4&gt;0)),(AP34/AP$4*100),"")</f>
        <v/>
      </c>
      <c r="AR34" s="19"/>
      <c r="AS34" s="4" t="str">
        <f t="shared" ref="AS34:AS35" si="223">IF(AND((AR34&gt;0),(AR$4&gt;0)),(AR34/AR$4*100),"")</f>
        <v/>
      </c>
      <c r="AT34" s="19"/>
      <c r="AU34" s="4" t="str">
        <f t="shared" ref="AU34:AU35" si="224">IF(AND((AT34&gt;0),(AT$4&gt;0)),(AT34/AT$4*100),"")</f>
        <v/>
      </c>
      <c r="AV34" s="19"/>
      <c r="AW34" s="4" t="str">
        <f t="shared" ref="AW34:AW35" si="225">IF(AND((AV34&gt;0),(AV$4&gt;0)),(AV34/AV$4*100),"")</f>
        <v/>
      </c>
      <c r="AX34" s="19"/>
      <c r="AY34" s="4" t="str">
        <f t="shared" ref="AY34:AY35" si="226">IF(AND((AX34&gt;0),(AX$4&gt;0)),(AX34/AX$4*100),"")</f>
        <v/>
      </c>
      <c r="AZ34" s="19"/>
      <c r="BA34" s="4" t="str">
        <f t="shared" ref="BA34:BA35" si="227">IF(AND((AZ34&gt;0),(AZ$4&gt;0)),(AZ34/AZ$4*100),"")</f>
        <v/>
      </c>
      <c r="BB34" s="19"/>
      <c r="BC34" s="4" t="str">
        <f t="shared" ref="BC34:BC35" si="228">IF(AND((BB34&gt;0),(BB$4&gt;0)),(BB34/BB$4*100),"")</f>
        <v/>
      </c>
      <c r="BD34" s="19"/>
      <c r="BE34" s="4" t="str">
        <f t="shared" ref="BE34:BE35" si="229">IF(AND((BD34&gt;0),(BD$4&gt;0)),(BD34/BD$4*100),"")</f>
        <v/>
      </c>
      <c r="BF34" s="19"/>
      <c r="BG34" s="4" t="str">
        <f t="shared" ref="BG34:BG35" si="230">IF(AND((BF34&gt;0),(BF$4&gt;0)),(BF34/BF$4*100),"")</f>
        <v/>
      </c>
      <c r="BH34" s="19"/>
      <c r="BI34" s="4" t="str">
        <f t="shared" ref="BI34:BI35" si="231">IF(AND((BH34&gt;0),(BH$4&gt;0)),(BH34/BH$4*100),"")</f>
        <v/>
      </c>
      <c r="BK34" s="57" t="s">
        <v>29</v>
      </c>
      <c r="BL34" s="30">
        <f t="shared" si="16"/>
        <v>3</v>
      </c>
      <c r="BM34" s="31">
        <f t="shared" si="17"/>
        <v>8.5</v>
      </c>
      <c r="BN34" s="32" t="str">
        <f t="shared" si="18"/>
        <v>–</v>
      </c>
      <c r="BO34" s="33">
        <f t="shared" si="19"/>
        <v>9.1999999999999993</v>
      </c>
      <c r="BP34" s="34">
        <f t="shared" si="20"/>
        <v>32.233883058470767</v>
      </c>
      <c r="BQ34" s="35" t="str">
        <f t="shared" si="41"/>
        <v>–</v>
      </c>
      <c r="BR34" s="36">
        <f t="shared" si="21"/>
        <v>36.349269063611224</v>
      </c>
      <c r="BS34" s="37">
        <f t="shared" si="22"/>
        <v>8.7666666666666657</v>
      </c>
      <c r="BT34" s="38">
        <f t="shared" si="22"/>
        <v>34.826140797450755</v>
      </c>
      <c r="BU34" s="32">
        <f t="shared" si="23"/>
        <v>0.3785938897200179</v>
      </c>
      <c r="BV34" s="39">
        <f t="shared" si="23"/>
        <v>2.256408399440355</v>
      </c>
      <c r="BW34" s="32" t="str">
        <f t="shared" si="24"/>
        <v>?</v>
      </c>
      <c r="BX34" s="35" t="str">
        <f t="shared" si="24"/>
        <v>?</v>
      </c>
    </row>
    <row r="35" spans="1:76" ht="16.5" customHeight="1">
      <c r="A35" s="10" t="s">
        <v>30</v>
      </c>
      <c r="B35" s="19"/>
      <c r="C35" s="4" t="str">
        <f>IF(AND((B35&gt;0),(B$4&gt;0)),(B35/B$4*100),"")</f>
        <v/>
      </c>
      <c r="D35" s="19">
        <v>1.6</v>
      </c>
      <c r="E35" s="4">
        <f>IF(AND((D35&gt;0),(D$4&gt;0)),(D35/D$4*100),"")</f>
        <v>5.9970014992503753</v>
      </c>
      <c r="F35" s="19">
        <v>1.8</v>
      </c>
      <c r="G35" s="4">
        <f>IF(AND((F35&gt;0),(F$4&gt;0)),(F35/F$4*100),"")</f>
        <v>7.1118135124456732</v>
      </c>
      <c r="H35" s="19">
        <v>1.9</v>
      </c>
      <c r="I35" s="4">
        <f>IF(AND((H35&gt;0),(H$4&gt;0)),(H35/H$4*100),"")</f>
        <v>8.0236486486486491</v>
      </c>
      <c r="J35" s="19"/>
      <c r="K35" s="4" t="str">
        <f>IF(AND((J35&gt;0),(J$4&gt;0)),(J35/J$4*100),"")</f>
        <v/>
      </c>
      <c r="L35" s="19"/>
      <c r="M35" s="4" t="str">
        <f>IF(AND((L35&gt;0),(L$4&gt;0)),(L35/L$4*100),"")</f>
        <v/>
      </c>
      <c r="N35" s="19"/>
      <c r="O35" s="4" t="str">
        <f>IF(AND((N35&gt;0),(N$4&gt;0)),(N35/N$4*100),"")</f>
        <v/>
      </c>
      <c r="P35" s="19"/>
      <c r="Q35" s="4" t="str">
        <f>IF(AND((P35&gt;0),(P$4&gt;0)),(P35/P$4*100),"")</f>
        <v/>
      </c>
      <c r="R35" s="19"/>
      <c r="S35" s="4" t="str">
        <f>IF(AND((R35&gt;0),(R$4&gt;0)),(R35/R$4*100),"")</f>
        <v/>
      </c>
      <c r="T35" s="19"/>
      <c r="U35" s="4" t="str">
        <f>IF(AND((T35&gt;0),(T$4&gt;0)),(T35/T$4*100),"")</f>
        <v/>
      </c>
      <c r="V35" s="19"/>
      <c r="W35" s="4" t="str">
        <f>IF(AND((V35&gt;0),(V$4&gt;0)),(V35/V$4*100),"")</f>
        <v/>
      </c>
      <c r="X35" s="19"/>
      <c r="Y35" s="4" t="str">
        <f>IF(AND((X35&gt;0),(X$4&gt;0)),(X35/X$4*100),"")</f>
        <v/>
      </c>
      <c r="Z35" s="19"/>
      <c r="AA35" s="4" t="str">
        <f>IF(AND((Z35&gt;0),(Z$4&gt;0)),(Z35/Z$4*100),"")</f>
        <v/>
      </c>
      <c r="AB35" s="19"/>
      <c r="AC35" s="4" t="str">
        <f>IF(AND((AB35&gt;0),(AB$4&gt;0)),(AB35/AB$4*100),"")</f>
        <v/>
      </c>
      <c r="AD35" s="19"/>
      <c r="AE35" s="4" t="str">
        <f t="shared" si="216"/>
        <v/>
      </c>
      <c r="AF35" s="19"/>
      <c r="AG35" s="4" t="str">
        <f t="shared" si="217"/>
        <v/>
      </c>
      <c r="AH35" s="19"/>
      <c r="AI35" s="4" t="str">
        <f t="shared" si="218"/>
        <v/>
      </c>
      <c r="AJ35" s="19"/>
      <c r="AK35" s="4" t="str">
        <f t="shared" si="219"/>
        <v/>
      </c>
      <c r="AL35" s="19"/>
      <c r="AM35" s="4" t="str">
        <f t="shared" si="220"/>
        <v/>
      </c>
      <c r="AN35" s="19"/>
      <c r="AO35" s="4" t="str">
        <f t="shared" si="221"/>
        <v/>
      </c>
      <c r="AP35" s="19"/>
      <c r="AQ35" s="4" t="str">
        <f t="shared" si="222"/>
        <v/>
      </c>
      <c r="AR35" s="19"/>
      <c r="AS35" s="4" t="str">
        <f t="shared" si="223"/>
        <v/>
      </c>
      <c r="AT35" s="19"/>
      <c r="AU35" s="4" t="str">
        <f t="shared" si="224"/>
        <v/>
      </c>
      <c r="AV35" s="19"/>
      <c r="AW35" s="4" t="str">
        <f t="shared" si="225"/>
        <v/>
      </c>
      <c r="AX35" s="19"/>
      <c r="AY35" s="4" t="str">
        <f t="shared" si="226"/>
        <v/>
      </c>
      <c r="AZ35" s="19"/>
      <c r="BA35" s="4" t="str">
        <f t="shared" si="227"/>
        <v/>
      </c>
      <c r="BB35" s="19"/>
      <c r="BC35" s="4" t="str">
        <f t="shared" si="228"/>
        <v/>
      </c>
      <c r="BD35" s="19"/>
      <c r="BE35" s="4" t="str">
        <f t="shared" si="229"/>
        <v/>
      </c>
      <c r="BF35" s="19"/>
      <c r="BG35" s="4" t="str">
        <f t="shared" si="230"/>
        <v/>
      </c>
      <c r="BH35" s="19"/>
      <c r="BI35" s="4" t="str">
        <f t="shared" si="231"/>
        <v/>
      </c>
      <c r="BK35" s="57" t="s">
        <v>30</v>
      </c>
      <c r="BL35" s="30">
        <f t="shared" si="16"/>
        <v>3</v>
      </c>
      <c r="BM35" s="31">
        <f t="shared" si="17"/>
        <v>1.6</v>
      </c>
      <c r="BN35" s="32" t="str">
        <f t="shared" si="18"/>
        <v>–</v>
      </c>
      <c r="BO35" s="33">
        <f t="shared" si="19"/>
        <v>1.9</v>
      </c>
      <c r="BP35" s="34">
        <f t="shared" si="20"/>
        <v>5.9970014992503753</v>
      </c>
      <c r="BQ35" s="35" t="str">
        <f t="shared" si="41"/>
        <v>–</v>
      </c>
      <c r="BR35" s="36">
        <f t="shared" si="21"/>
        <v>8.0236486486486491</v>
      </c>
      <c r="BS35" s="37">
        <f t="shared" si="22"/>
        <v>1.7666666666666668</v>
      </c>
      <c r="BT35" s="38">
        <f t="shared" si="22"/>
        <v>7.0441545534482328</v>
      </c>
      <c r="BU35" s="32">
        <f t="shared" si="23"/>
        <v>0.15275252316519458</v>
      </c>
      <c r="BV35" s="39">
        <f t="shared" si="23"/>
        <v>1.0150162403087428</v>
      </c>
      <c r="BW35" s="32" t="str">
        <f t="shared" si="24"/>
        <v>?</v>
      </c>
      <c r="BX35" s="35" t="str">
        <f t="shared" si="24"/>
        <v>?</v>
      </c>
    </row>
    <row r="36" spans="1:76" ht="16.5" customHeight="1" thickBot="1">
      <c r="A36" s="10" t="s">
        <v>100</v>
      </c>
      <c r="B36" s="68" t="str">
        <f>IF(AND((B35&gt;0),(B34&gt;0)),(B35/B34),"")</f>
        <v/>
      </c>
      <c r="C36" s="4" t="s">
        <v>3</v>
      </c>
      <c r="D36" s="68">
        <f>IF(AND((D35&gt;0),(D34&gt;0)),(D35/D34),"")</f>
        <v>0.186046511627907</v>
      </c>
      <c r="E36" s="4" t="s">
        <v>3</v>
      </c>
      <c r="F36" s="68">
        <f>IF(AND((F35&gt;0),(F34&gt;0)),(F35/F34),"")</f>
        <v>0.19565217391304349</v>
      </c>
      <c r="G36" s="4" t="s">
        <v>3</v>
      </c>
      <c r="H36" s="68">
        <f>IF(AND((H35&gt;0),(H34&gt;0)),(H35/H34),"")</f>
        <v>0.22352941176470587</v>
      </c>
      <c r="I36" s="4" t="s">
        <v>3</v>
      </c>
      <c r="J36" s="68" t="str">
        <f>IF(AND((J35&gt;0),(J34&gt;0)),(J35/J34),"")</f>
        <v/>
      </c>
      <c r="K36" s="4" t="s">
        <v>3</v>
      </c>
      <c r="L36" s="68" t="str">
        <f>IF(AND((L35&gt;0),(L34&gt;0)),(L35/L34),"")</f>
        <v/>
      </c>
      <c r="M36" s="4" t="s">
        <v>3</v>
      </c>
      <c r="N36" s="68" t="str">
        <f>IF(AND((N35&gt;0),(N34&gt;0)),(N35/N34),"")</f>
        <v/>
      </c>
      <c r="O36" s="4" t="s">
        <v>3</v>
      </c>
      <c r="P36" s="68" t="str">
        <f>IF(AND((P35&gt;0),(P34&gt;0)),(P35/P34),"")</f>
        <v/>
      </c>
      <c r="Q36" s="4" t="s">
        <v>3</v>
      </c>
      <c r="R36" s="68" t="str">
        <f>IF(AND((R35&gt;0),(R34&gt;0)),(R35/R34),"")</f>
        <v/>
      </c>
      <c r="S36" s="4" t="s">
        <v>3</v>
      </c>
      <c r="T36" s="68" t="str">
        <f>IF(AND((T35&gt;0),(T34&gt;0)),(T35/T34),"")</f>
        <v/>
      </c>
      <c r="U36" s="4" t="s">
        <v>3</v>
      </c>
      <c r="V36" s="68" t="str">
        <f>IF(AND((V35&gt;0),(V34&gt;0)),(V35/V34),"")</f>
        <v/>
      </c>
      <c r="W36" s="4" t="s">
        <v>3</v>
      </c>
      <c r="X36" s="68" t="str">
        <f>IF(AND((X35&gt;0),(X34&gt;0)),(X35/X34),"")</f>
        <v/>
      </c>
      <c r="Y36" s="4" t="s">
        <v>3</v>
      </c>
      <c r="Z36" s="68" t="str">
        <f>IF(AND((Z35&gt;0),(Z34&gt;0)),(Z35/Z34),"")</f>
        <v/>
      </c>
      <c r="AA36" s="4" t="s">
        <v>3</v>
      </c>
      <c r="AB36" s="68" t="str">
        <f>IF(AND((AB35&gt;0),(AB34&gt;0)),(AB35/AB34),"")</f>
        <v/>
      </c>
      <c r="AC36" s="4" t="s">
        <v>3</v>
      </c>
      <c r="AD36" s="68" t="str">
        <f t="shared" ref="AD36" si="232">IF(AND((AD35&gt;0),(AD34&gt;0)),(AD35/AD34),"")</f>
        <v/>
      </c>
      <c r="AE36" s="4" t="s">
        <v>3</v>
      </c>
      <c r="AF36" s="68" t="str">
        <f t="shared" ref="AF36" si="233">IF(AND((AF35&gt;0),(AF34&gt;0)),(AF35/AF34),"")</f>
        <v/>
      </c>
      <c r="AG36" s="4" t="s">
        <v>3</v>
      </c>
      <c r="AH36" s="68" t="str">
        <f t="shared" ref="AH36" si="234">IF(AND((AH35&gt;0),(AH34&gt;0)),(AH35/AH34),"")</f>
        <v/>
      </c>
      <c r="AI36" s="4" t="s">
        <v>3</v>
      </c>
      <c r="AJ36" s="68" t="str">
        <f t="shared" ref="AJ36" si="235">IF(AND((AJ35&gt;0),(AJ34&gt;0)),(AJ35/AJ34),"")</f>
        <v/>
      </c>
      <c r="AK36" s="4" t="s">
        <v>3</v>
      </c>
      <c r="AL36" s="68" t="str">
        <f t="shared" ref="AL36" si="236">IF(AND((AL35&gt;0),(AL34&gt;0)),(AL35/AL34),"")</f>
        <v/>
      </c>
      <c r="AM36" s="4" t="s">
        <v>3</v>
      </c>
      <c r="AN36" s="68" t="str">
        <f t="shared" ref="AN36" si="237">IF(AND((AN35&gt;0),(AN34&gt;0)),(AN35/AN34),"")</f>
        <v/>
      </c>
      <c r="AO36" s="4" t="s">
        <v>3</v>
      </c>
      <c r="AP36" s="68" t="str">
        <f t="shared" ref="AP36" si="238">IF(AND((AP35&gt;0),(AP34&gt;0)),(AP35/AP34),"")</f>
        <v/>
      </c>
      <c r="AQ36" s="4" t="s">
        <v>3</v>
      </c>
      <c r="AR36" s="68" t="str">
        <f t="shared" ref="AR36" si="239">IF(AND((AR35&gt;0),(AR34&gt;0)),(AR35/AR34),"")</f>
        <v/>
      </c>
      <c r="AS36" s="4" t="s">
        <v>3</v>
      </c>
      <c r="AT36" s="68" t="str">
        <f t="shared" ref="AT36" si="240">IF(AND((AT35&gt;0),(AT34&gt;0)),(AT35/AT34),"")</f>
        <v/>
      </c>
      <c r="AU36" s="4" t="s">
        <v>3</v>
      </c>
      <c r="AV36" s="68" t="str">
        <f t="shared" ref="AV36" si="241">IF(AND((AV35&gt;0),(AV34&gt;0)),(AV35/AV34),"")</f>
        <v/>
      </c>
      <c r="AW36" s="4" t="s">
        <v>3</v>
      </c>
      <c r="AX36" s="68" t="str">
        <f t="shared" ref="AX36" si="242">IF(AND((AX35&gt;0),(AX34&gt;0)),(AX35/AX34),"")</f>
        <v/>
      </c>
      <c r="AY36" s="4" t="s">
        <v>3</v>
      </c>
      <c r="AZ36" s="68" t="str">
        <f t="shared" ref="AZ36" si="243">IF(AND((AZ35&gt;0),(AZ34&gt;0)),(AZ35/AZ34),"")</f>
        <v/>
      </c>
      <c r="BA36" s="4" t="s">
        <v>3</v>
      </c>
      <c r="BB36" s="68" t="str">
        <f t="shared" ref="BB36" si="244">IF(AND((BB35&gt;0),(BB34&gt;0)),(BB35/BB34),"")</f>
        <v/>
      </c>
      <c r="BC36" s="4" t="s">
        <v>3</v>
      </c>
      <c r="BD36" s="68" t="str">
        <f t="shared" ref="BD36" si="245">IF(AND((BD35&gt;0),(BD34&gt;0)),(BD35/BD34),"")</f>
        <v/>
      </c>
      <c r="BE36" s="4" t="s">
        <v>3</v>
      </c>
      <c r="BF36" s="68" t="str">
        <f t="shared" ref="BF36" si="246">IF(AND((BF35&gt;0),(BF34&gt;0)),(BF35/BF34),"")</f>
        <v/>
      </c>
      <c r="BG36" s="4" t="s">
        <v>3</v>
      </c>
      <c r="BH36" s="68" t="str">
        <f t="shared" ref="BH36" si="247">IF(AND((BH35&gt;0),(BH34&gt;0)),(BH35/BH34),"")</f>
        <v/>
      </c>
      <c r="BI36" s="4" t="s">
        <v>3</v>
      </c>
      <c r="BK36" s="58" t="s">
        <v>31</v>
      </c>
      <c r="BL36" s="44">
        <f t="shared" si="16"/>
        <v>3</v>
      </c>
      <c r="BM36" s="45">
        <f t="shared" si="17"/>
        <v>0.186046511627907</v>
      </c>
      <c r="BN36" s="46" t="str">
        <f t="shared" si="18"/>
        <v>–</v>
      </c>
      <c r="BO36" s="47">
        <f t="shared" si="19"/>
        <v>0.22352941176470587</v>
      </c>
      <c r="BP36" s="48" t="str">
        <f t="shared" si="20"/>
        <v/>
      </c>
      <c r="BQ36" s="49" t="s">
        <v>3</v>
      </c>
      <c r="BR36" s="50" t="str">
        <f t="shared" si="21"/>
        <v/>
      </c>
      <c r="BS36" s="51">
        <f t="shared" si="22"/>
        <v>0.20174269910188544</v>
      </c>
      <c r="BT36" s="52" t="s">
        <v>3</v>
      </c>
      <c r="BU36" s="53">
        <f t="shared" si="23"/>
        <v>1.9469535779603166E-2</v>
      </c>
      <c r="BV36" s="54" t="s">
        <v>3</v>
      </c>
      <c r="BW36" s="46" t="str">
        <f t="shared" si="24"/>
        <v>?</v>
      </c>
      <c r="BX36" s="49" t="s">
        <v>3</v>
      </c>
    </row>
    <row r="37" spans="1:76" s="90" customFormat="1">
      <c r="A37" s="85"/>
      <c r="B37" s="86"/>
      <c r="C37" s="87"/>
      <c r="D37" s="88"/>
      <c r="E37" s="89"/>
      <c r="F37" s="88"/>
      <c r="G37" s="89"/>
      <c r="H37" s="88"/>
      <c r="I37" s="89"/>
      <c r="J37" s="88"/>
      <c r="K37" s="89"/>
      <c r="L37" s="88"/>
      <c r="M37" s="89"/>
      <c r="N37" s="88"/>
      <c r="O37" s="89"/>
      <c r="P37" s="88"/>
      <c r="Q37" s="89"/>
      <c r="R37" s="88"/>
      <c r="S37" s="89"/>
      <c r="T37" s="88"/>
      <c r="U37" s="89"/>
      <c r="V37" s="88"/>
      <c r="W37" s="89"/>
      <c r="X37" s="88"/>
      <c r="Y37" s="89"/>
      <c r="Z37" s="88"/>
      <c r="AA37" s="89"/>
      <c r="AB37" s="88"/>
      <c r="AC37" s="89"/>
      <c r="AD37" s="88"/>
      <c r="AE37" s="89"/>
      <c r="AF37" s="88"/>
      <c r="AG37" s="89"/>
      <c r="AH37" s="88"/>
      <c r="AI37" s="89"/>
      <c r="AJ37" s="88"/>
      <c r="AK37" s="89"/>
      <c r="AL37" s="88"/>
      <c r="AM37" s="89"/>
      <c r="AN37" s="88"/>
      <c r="AO37" s="89"/>
      <c r="AP37" s="88"/>
      <c r="AQ37" s="89"/>
      <c r="AR37" s="88"/>
      <c r="AS37" s="89"/>
      <c r="AT37" s="88"/>
      <c r="AU37" s="89"/>
      <c r="AV37" s="88"/>
      <c r="AW37" s="89"/>
      <c r="AX37" s="88"/>
      <c r="AY37" s="89"/>
      <c r="AZ37" s="88"/>
      <c r="BA37" s="89"/>
      <c r="BB37" s="88"/>
      <c r="BC37" s="89"/>
      <c r="BD37" s="88"/>
      <c r="BE37" s="89"/>
      <c r="BF37" s="88"/>
      <c r="BG37" s="89"/>
      <c r="BH37" s="88"/>
      <c r="BI37" s="89"/>
      <c r="BK37" s="91"/>
      <c r="BL37" s="92"/>
      <c r="BM37" s="93"/>
      <c r="BN37" s="84"/>
      <c r="BO37" s="94"/>
      <c r="BP37" s="95"/>
      <c r="BQ37" s="96"/>
      <c r="BR37" s="97"/>
      <c r="BS37" s="98"/>
      <c r="BT37" s="96"/>
      <c r="BU37" s="98"/>
      <c r="BV37" s="96"/>
      <c r="BW37" s="98"/>
      <c r="BX37" s="96"/>
    </row>
    <row r="38" spans="1:76" s="90" customFormat="1">
      <c r="A38" s="99" t="s">
        <v>86</v>
      </c>
      <c r="B38" s="148"/>
      <c r="C38" s="148"/>
      <c r="D38" s="147">
        <v>1</v>
      </c>
      <c r="E38" s="147"/>
      <c r="F38" s="147">
        <v>1</v>
      </c>
      <c r="G38" s="147"/>
      <c r="H38" s="147">
        <v>1</v>
      </c>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c r="BI38" s="147"/>
      <c r="BL38" s="100">
        <f>COUNT(B38:BI38)</f>
        <v>3</v>
      </c>
      <c r="BM38" s="98"/>
      <c r="BN38" s="98"/>
      <c r="BO38" s="98"/>
      <c r="BP38" s="96"/>
      <c r="BQ38" s="96"/>
      <c r="BR38" s="96"/>
      <c r="BS38" s="149">
        <f>IF(COUNT(B38:BI38)&gt;0,AVERAGE(B38:BI38),"?")</f>
        <v>1</v>
      </c>
      <c r="BT38" s="149"/>
      <c r="BU38" s="98"/>
      <c r="BV38" s="96"/>
      <c r="BW38" s="98"/>
      <c r="BX38" s="96"/>
    </row>
  </sheetData>
  <sheetProtection formatCells="0" formatColumns="0" formatRows="0" insertColumns="0" insertRows="0" deleteColumns="0" deleteRows="0"/>
  <mergeCells count="69">
    <mergeCell ref="BS38:BT38"/>
    <mergeCell ref="AX38:AY38"/>
    <mergeCell ref="AZ38:BA38"/>
    <mergeCell ref="BB38:BC38"/>
    <mergeCell ref="BD38:BE38"/>
    <mergeCell ref="BF38:BG38"/>
    <mergeCell ref="BH38:BI38"/>
    <mergeCell ref="AV38:AW38"/>
    <mergeCell ref="Z38:AA38"/>
    <mergeCell ref="AB38:AC38"/>
    <mergeCell ref="AD38:AE38"/>
    <mergeCell ref="AF38:AG38"/>
    <mergeCell ref="AH38:AI38"/>
    <mergeCell ref="AJ38:AK38"/>
    <mergeCell ref="AL38:AM38"/>
    <mergeCell ref="AN38:AO38"/>
    <mergeCell ref="AP38:AQ38"/>
    <mergeCell ref="AR38:AS38"/>
    <mergeCell ref="AT38:AU38"/>
    <mergeCell ref="X38:Y38"/>
    <mergeCell ref="B38:C38"/>
    <mergeCell ref="D38:E38"/>
    <mergeCell ref="F38:G38"/>
    <mergeCell ref="H38:I38"/>
    <mergeCell ref="J38:K38"/>
    <mergeCell ref="L38:M38"/>
    <mergeCell ref="N38:O38"/>
    <mergeCell ref="P38:Q38"/>
    <mergeCell ref="R38:S38"/>
    <mergeCell ref="T38:U38"/>
    <mergeCell ref="V38:W38"/>
    <mergeCell ref="BW1:BX1"/>
    <mergeCell ref="BM2:BO2"/>
    <mergeCell ref="BP2:BR2"/>
    <mergeCell ref="AX1:AY1"/>
    <mergeCell ref="AZ1:BA1"/>
    <mergeCell ref="BB1:BC1"/>
    <mergeCell ref="BD1:BE1"/>
    <mergeCell ref="BF1:BG1"/>
    <mergeCell ref="BH1:BI1"/>
    <mergeCell ref="BK1:BK2"/>
    <mergeCell ref="BL1:BL2"/>
    <mergeCell ref="BM1:BR1"/>
    <mergeCell ref="BS1:BT1"/>
    <mergeCell ref="BU1:BV1"/>
    <mergeCell ref="AV1:AW1"/>
    <mergeCell ref="Z1:AA1"/>
    <mergeCell ref="AB1:AC1"/>
    <mergeCell ref="AD1:AE1"/>
    <mergeCell ref="AF1:AG1"/>
    <mergeCell ref="AH1:AI1"/>
    <mergeCell ref="AJ1:AK1"/>
    <mergeCell ref="AL1:AM1"/>
    <mergeCell ref="AN1:AO1"/>
    <mergeCell ref="AP1:AQ1"/>
    <mergeCell ref="AR1:AS1"/>
    <mergeCell ref="AT1:AU1"/>
    <mergeCell ref="X1:Y1"/>
    <mergeCell ref="B1:C1"/>
    <mergeCell ref="D1:E1"/>
    <mergeCell ref="F1:G1"/>
    <mergeCell ref="H1:I1"/>
    <mergeCell ref="J1:K1"/>
    <mergeCell ref="L1:M1"/>
    <mergeCell ref="N1:O1"/>
    <mergeCell ref="P1:Q1"/>
    <mergeCell ref="R1:S1"/>
    <mergeCell ref="T1:U1"/>
    <mergeCell ref="V1:W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7C80"/>
  </sheetPr>
  <dimension ref="A1:AP31"/>
  <sheetViews>
    <sheetView zoomScaleNormal="100" workbookViewId="0">
      <pane xSplit="3" ySplit="1" topLeftCell="D2" activePane="bottomRight" state="frozen"/>
      <selection activeCell="C2" sqref="C2"/>
      <selection pane="topRight" activeCell="C2" sqref="C2"/>
      <selection pane="bottomLeft" activeCell="C2" sqref="C2"/>
      <selection pane="bottomRight"/>
    </sheetView>
  </sheetViews>
  <sheetFormatPr baseColWidth="10" defaultColWidth="9.1640625" defaultRowHeight="13"/>
  <cols>
    <col min="1" max="1" width="16.83203125" style="65" customWidth="1"/>
    <col min="2" max="2" width="16.83203125" style="80" customWidth="1"/>
    <col min="3" max="3" width="9.1640625" style="66"/>
    <col min="4" max="4" width="9.1640625" style="64" customWidth="1"/>
    <col min="5" max="10" width="9.1640625" style="64"/>
    <col min="11" max="12" width="11.33203125" style="64" customWidth="1"/>
    <col min="13" max="30" width="9.1640625" style="64"/>
    <col min="31" max="32" width="6.6640625" style="64" customWidth="1"/>
    <col min="33" max="33" width="12.5" style="64" customWidth="1"/>
    <col min="34" max="35" width="6.6640625" style="64" customWidth="1"/>
    <col min="36" max="36" width="12.5" style="64" customWidth="1"/>
    <col min="37" max="38" width="6.6640625" style="64" customWidth="1"/>
    <col min="39" max="39" width="12.5" style="64" customWidth="1"/>
    <col min="40" max="41" width="6.6640625" style="64" customWidth="1"/>
    <col min="42" max="42" width="12.5" style="64" customWidth="1"/>
    <col min="43" max="16384" width="9.1640625" style="64"/>
  </cols>
  <sheetData>
    <row r="1" spans="1:42" ht="45">
      <c r="A1" s="63" t="s">
        <v>58</v>
      </c>
      <c r="B1" s="81" t="s">
        <v>59</v>
      </c>
      <c r="C1" s="67" t="s">
        <v>41</v>
      </c>
      <c r="D1" s="82" t="s">
        <v>4</v>
      </c>
      <c r="E1" s="82" t="s">
        <v>28</v>
      </c>
      <c r="F1" s="82" t="s">
        <v>43</v>
      </c>
      <c r="G1" s="82" t="s">
        <v>44</v>
      </c>
      <c r="H1" s="82" t="s">
        <v>45</v>
      </c>
      <c r="I1" s="82" t="s">
        <v>46</v>
      </c>
      <c r="J1" s="82" t="s">
        <v>47</v>
      </c>
      <c r="K1" s="82" t="s">
        <v>48</v>
      </c>
      <c r="L1" s="82" t="s">
        <v>49</v>
      </c>
      <c r="M1" s="82" t="s">
        <v>74</v>
      </c>
      <c r="N1" s="82" t="s">
        <v>75</v>
      </c>
      <c r="O1" s="82" t="s">
        <v>82</v>
      </c>
      <c r="P1" s="82" t="s">
        <v>79</v>
      </c>
      <c r="Q1" s="82" t="s">
        <v>76</v>
      </c>
      <c r="R1" s="82" t="s">
        <v>83</v>
      </c>
      <c r="S1" s="82" t="s">
        <v>80</v>
      </c>
      <c r="T1" s="82" t="s">
        <v>77</v>
      </c>
      <c r="U1" s="82" t="s">
        <v>84</v>
      </c>
      <c r="V1" s="82" t="s">
        <v>81</v>
      </c>
      <c r="W1" s="82" t="s">
        <v>78</v>
      </c>
      <c r="X1" s="82" t="s">
        <v>85</v>
      </c>
      <c r="Y1" s="82" t="s">
        <v>5</v>
      </c>
      <c r="Z1" s="82" t="s">
        <v>26</v>
      </c>
      <c r="AA1" s="82" t="s">
        <v>27</v>
      </c>
      <c r="AB1" s="82" t="s">
        <v>6</v>
      </c>
      <c r="AC1" s="82" t="s">
        <v>7</v>
      </c>
      <c r="AD1" s="82" t="s">
        <v>8</v>
      </c>
      <c r="AE1" s="82" t="s">
        <v>60</v>
      </c>
      <c r="AF1" s="82" t="s">
        <v>61</v>
      </c>
      <c r="AG1" s="82" t="s">
        <v>101</v>
      </c>
      <c r="AH1" s="82" t="s">
        <v>62</v>
      </c>
      <c r="AI1" s="82" t="s">
        <v>63</v>
      </c>
      <c r="AJ1" s="82" t="s">
        <v>102</v>
      </c>
      <c r="AK1" s="82" t="s">
        <v>64</v>
      </c>
      <c r="AL1" s="82" t="s">
        <v>65</v>
      </c>
      <c r="AM1" s="82" t="s">
        <v>103</v>
      </c>
      <c r="AN1" s="82" t="s">
        <v>66</v>
      </c>
      <c r="AO1" s="82" t="s">
        <v>67</v>
      </c>
      <c r="AP1" s="82" t="s">
        <v>104</v>
      </c>
    </row>
    <row r="2" spans="1:42" ht="14">
      <c r="A2" s="127" t="str">
        <f>'general info'!D2</f>
        <v>Genus species</v>
      </c>
      <c r="B2" s="128" t="str">
        <f>'general info'!D3</f>
        <v>Country.sample</v>
      </c>
      <c r="C2" s="101" t="str">
        <f>females!B1</f>
        <v>Neotype</v>
      </c>
      <c r="D2" s="102">
        <f>IF(females!B3&gt;0,females!B3,"")</f>
        <v>244.8</v>
      </c>
      <c r="E2" s="107">
        <f>IF(females!B4&gt;0,females!B4,"")</f>
        <v>48.3</v>
      </c>
      <c r="F2" s="107">
        <f>IF(females!B6&gt;0,females!B6,"")</f>
        <v>21.43</v>
      </c>
      <c r="G2" s="107">
        <f>IF(females!B7&gt;0,females!B7,"")</f>
        <v>9.6199999999999992</v>
      </c>
      <c r="H2" s="107">
        <f>IF(females!B8&gt;0,females!B8,"")</f>
        <v>29.57</v>
      </c>
      <c r="I2" s="107">
        <f>IF(females!B9&gt;0,females!B9,"")</f>
        <v>6.96</v>
      </c>
      <c r="J2" s="107">
        <f>IF(females!B10&gt;0,females!B10,"")</f>
        <v>56.92</v>
      </c>
      <c r="K2" s="108">
        <f>IF(females!B11&gt;0,females!B11,"")</f>
        <v>0.23251633986928105</v>
      </c>
      <c r="L2" s="109">
        <f>IF(females!B12&gt;0,females!B12,"")</f>
        <v>0.72472100101454173</v>
      </c>
      <c r="M2" s="110">
        <f>IF(females!B14&gt;0,females!B14,"")</f>
        <v>57.32</v>
      </c>
      <c r="N2" s="107" t="e">
        <f>IF(females!#REF!&gt;0,females!#REF!,"")</f>
        <v>#REF!</v>
      </c>
      <c r="O2" s="107" t="e">
        <f>IF(females!#REF!&gt;0,females!#REF!,"")</f>
        <v>#REF!</v>
      </c>
      <c r="P2" s="107">
        <f>IF(females!B15&gt;0,females!B15,"")</f>
        <v>72.760000000000005</v>
      </c>
      <c r="Q2" s="107" t="e">
        <f>IF(females!#REF!&gt;0,females!#REF!,"")</f>
        <v>#REF!</v>
      </c>
      <c r="R2" s="107">
        <f>IF(females!B16&gt;0,females!B16,"")</f>
        <v>22.41</v>
      </c>
      <c r="S2" s="107">
        <f>IF(females!B17&gt;0,females!B17,"")</f>
        <v>54.43</v>
      </c>
      <c r="T2" s="107" t="e">
        <f>IF(females!#REF!&gt;0,females!#REF!,"")</f>
        <v>#REF!</v>
      </c>
      <c r="U2" s="107">
        <f>IF(females!B18&gt;0,females!B18,"")</f>
        <v>17.260000000000002</v>
      </c>
      <c r="V2" s="107">
        <f>IF(females!B19&gt;0,females!B19,"")</f>
        <v>73.34</v>
      </c>
      <c r="W2" s="107" t="e">
        <f>IF(females!#REF!&gt;0,females!#REF!,"")</f>
        <v>#REF!</v>
      </c>
      <c r="X2" s="107" t="e">
        <f>IF(females!#REF!&gt;0,females!#REF!,"")</f>
        <v>#REF!</v>
      </c>
      <c r="Y2" s="107">
        <f>IF(females!B20&gt;0,females!B20,"")</f>
        <v>4.29</v>
      </c>
      <c r="Z2" s="107" t="e">
        <f>IF(females!#REF!&gt;0,females!#REF!,"")</f>
        <v>#REF!</v>
      </c>
      <c r="AA2" s="107" t="e">
        <f>IF(females!#REF!&gt;0,females!#REF!,"")</f>
        <v>#REF!</v>
      </c>
      <c r="AB2" s="107">
        <f>IF(females!B21&gt;0,females!B21,"")</f>
        <v>3.74</v>
      </c>
      <c r="AC2" s="107">
        <f>IF(females!B22&gt;0,females!B22,"")</f>
        <v>8</v>
      </c>
      <c r="AD2" s="107">
        <f>IF(females!B23&gt;0,females!B23,"")</f>
        <v>15.61</v>
      </c>
      <c r="AE2" s="107">
        <f>IF(females!B25&gt;0,females!B25,"")</f>
        <v>15.96</v>
      </c>
      <c r="AF2" s="107">
        <f>IF(females!B26&gt;0,females!B26,"")</f>
        <v>4.4000000000000004</v>
      </c>
      <c r="AG2" s="108">
        <f>IF(females!B27&gt;0,females!B27,"")</f>
        <v>0.27568922305764409</v>
      </c>
      <c r="AH2" s="107">
        <f>IF(females!B29&gt;0,females!B29,"")</f>
        <v>14.2</v>
      </c>
      <c r="AI2" s="107" t="str">
        <f>IF(females!B30&gt;0,females!B30,"")</f>
        <v/>
      </c>
      <c r="AJ2" s="108" t="str">
        <f>IF(females!B31&gt;0,females!B31,"")</f>
        <v/>
      </c>
      <c r="AK2" s="107">
        <f>IF(females!B33&gt;0,females!B33,"")</f>
        <v>14.19</v>
      </c>
      <c r="AL2" s="111" t="str">
        <f>IF(females!B34&gt;0,females!B34,"")</f>
        <v/>
      </c>
      <c r="AM2" s="112" t="str">
        <f>IF(females!B35&gt;0,females!B35,"")</f>
        <v/>
      </c>
      <c r="AN2" s="111">
        <f>IF(females!B37&gt;0,females!B37,"")</f>
        <v>16.43</v>
      </c>
      <c r="AO2" s="111" t="str">
        <f>IF(females!B38&gt;0,females!B38,"")</f>
        <v/>
      </c>
      <c r="AP2" s="112" t="str">
        <f>IF(females!B39&gt;0,females!B39,"")</f>
        <v/>
      </c>
    </row>
    <row r="3" spans="1:42" ht="14">
      <c r="A3" s="63" t="str">
        <f t="shared" ref="A3:B19" si="0">A$2</f>
        <v>Genus species</v>
      </c>
      <c r="B3" s="79" t="str">
        <f>B$2</f>
        <v>Country.sample</v>
      </c>
      <c r="C3" s="101">
        <f>females!D1</f>
        <v>1</v>
      </c>
      <c r="D3" s="102">
        <f>IF(females!D3&gt;0,females!D3,"")</f>
        <v>240</v>
      </c>
      <c r="E3" s="113">
        <f>IF(females!D4&gt;0,females!D4,"")</f>
        <v>50</v>
      </c>
      <c r="F3" s="113">
        <f>IF(females!D6&gt;0,females!D6,"")</f>
        <v>21.2</v>
      </c>
      <c r="G3" s="113">
        <f>IF(females!D7&gt;0,females!D7,"")</f>
        <v>8.76</v>
      </c>
      <c r="H3" s="113">
        <f>IF(females!D8&gt;0,females!D8,"")</f>
        <v>25.6</v>
      </c>
      <c r="I3" s="113">
        <f>IF(females!D9&gt;0,females!D9,"")</f>
        <v>6.6</v>
      </c>
      <c r="J3" s="113">
        <f>IF(females!D10&gt;0,females!D10,"")</f>
        <v>53.22</v>
      </c>
      <c r="K3" s="112">
        <f>IF(females!D11&gt;0,females!D11,"")</f>
        <v>0.22175</v>
      </c>
      <c r="L3" s="114">
        <f>IF(females!D12&gt;0,females!D12,"")</f>
        <v>0.82812499999999989</v>
      </c>
      <c r="M3" s="115">
        <f>IF(females!D14&gt;0,females!D14,"")</f>
        <v>52.22</v>
      </c>
      <c r="N3" s="113" t="e">
        <f>IF(females!#REF!&gt;0,females!#REF!,"")</f>
        <v>#REF!</v>
      </c>
      <c r="O3" s="113" t="e">
        <f>IF(females!#REF!&gt;0,females!#REF!,"")</f>
        <v>#REF!</v>
      </c>
      <c r="P3" s="113">
        <f>IF(females!D15&gt;0,females!D15,"")</f>
        <v>66.8</v>
      </c>
      <c r="Q3" s="113" t="e">
        <f>IF(females!#REF!&gt;0,females!#REF!,"")</f>
        <v>#REF!</v>
      </c>
      <c r="R3" s="113">
        <f>IF(females!D16&gt;0,females!D16,"")</f>
        <v>24.37</v>
      </c>
      <c r="S3" s="113">
        <f>IF(females!D17&gt;0,females!D17,"")</f>
        <v>52.7</v>
      </c>
      <c r="T3" s="113" t="e">
        <f>IF(females!#REF!&gt;0,females!#REF!,"")</f>
        <v>#REF!</v>
      </c>
      <c r="U3" s="113">
        <f>IF(females!D18&gt;0,females!D18,"")</f>
        <v>17.399999999999999</v>
      </c>
      <c r="V3" s="113">
        <f>IF(females!D19&gt;0,females!D19,"")</f>
        <v>70.400000000000006</v>
      </c>
      <c r="W3" s="113" t="e">
        <f>IF(females!#REF!&gt;0,females!#REF!,"")</f>
        <v>#REF!</v>
      </c>
      <c r="X3" s="113" t="e">
        <f>IF(females!#REF!&gt;0,females!#REF!,"")</f>
        <v>#REF!</v>
      </c>
      <c r="Y3" s="113">
        <f>IF(females!D20&gt;0,females!D20,"")</f>
        <v>4</v>
      </c>
      <c r="Z3" s="113" t="e">
        <f>IF(females!#REF!&gt;0,females!#REF!,"")</f>
        <v>#REF!</v>
      </c>
      <c r="AA3" s="113" t="e">
        <f>IF(females!#REF!&gt;0,females!#REF!,"")</f>
        <v>#REF!</v>
      </c>
      <c r="AB3" s="113">
        <f>IF(females!D21&gt;0,females!D21,"")</f>
        <v>4.0999999999999996</v>
      </c>
      <c r="AC3" s="113">
        <f>IF(females!D22&gt;0,females!D22,"")</f>
        <v>7</v>
      </c>
      <c r="AD3" s="113">
        <f>IF(females!D23&gt;0,females!D23,"")</f>
        <v>16.7</v>
      </c>
      <c r="AE3" s="113" t="str">
        <f>IF(females!D25&gt;0,females!D25,"")</f>
        <v/>
      </c>
      <c r="AF3" s="113" t="str">
        <f>IF(females!D26&gt;0,females!D26,"")</f>
        <v/>
      </c>
      <c r="AG3" s="112" t="str">
        <f>IF(females!D27&gt;0,females!D27,"")</f>
        <v/>
      </c>
      <c r="AH3" s="113" t="str">
        <f>IF(females!D29&gt;0,females!D29,"")</f>
        <v/>
      </c>
      <c r="AI3" s="113" t="str">
        <f>IF(females!D30&gt;0,females!D30,"")</f>
        <v/>
      </c>
      <c r="AJ3" s="112" t="str">
        <f>IF(females!D31&gt;0,females!D31,"")</f>
        <v/>
      </c>
      <c r="AK3" s="113">
        <f>IF(females!D33&gt;0,females!D33,"")</f>
        <v>13.9</v>
      </c>
      <c r="AL3" s="111">
        <f>IF(females!D34&gt;0,females!D34,"")</f>
        <v>2.4</v>
      </c>
      <c r="AM3" s="112">
        <f>IF(females!D35&gt;0,females!D35,"")</f>
        <v>0.1726618705035971</v>
      </c>
      <c r="AN3" s="111">
        <f>IF(females!D37&gt;0,females!D37,"")</f>
        <v>15.5</v>
      </c>
      <c r="AO3" s="111">
        <f>IF(females!D38&gt;0,females!D38,"")</f>
        <v>2.4</v>
      </c>
      <c r="AP3" s="112">
        <f>IF(females!D39&gt;0,females!D39,"")</f>
        <v>0.15483870967741936</v>
      </c>
    </row>
    <row r="4" spans="1:42" ht="14">
      <c r="A4" s="63" t="str">
        <f t="shared" si="0"/>
        <v>Genus species</v>
      </c>
      <c r="B4" s="79" t="str">
        <f t="shared" si="0"/>
        <v>Country.sample</v>
      </c>
      <c r="C4" s="101">
        <f>females!F1</f>
        <v>2</v>
      </c>
      <c r="D4" s="102">
        <f>IF(females!F3&gt;0,females!F3,"")</f>
        <v>204.41</v>
      </c>
      <c r="E4" s="113">
        <f>IF(females!F4&gt;0,females!F4,"")</f>
        <v>41.74</v>
      </c>
      <c r="F4" s="113">
        <f>IF(females!F6&gt;0,females!F6,"")</f>
        <v>20.82</v>
      </c>
      <c r="G4" s="113">
        <f>IF(females!F7&gt;0,females!F7,"")</f>
        <v>7.57</v>
      </c>
      <c r="H4" s="113">
        <f>IF(females!F8&gt;0,females!F8,"")</f>
        <v>23.2</v>
      </c>
      <c r="I4" s="113">
        <f>IF(females!F9&gt;0,females!F9,"")</f>
        <v>6.85</v>
      </c>
      <c r="J4" s="113">
        <f>IF(females!F10&gt;0,females!F10,"")</f>
        <v>50.67</v>
      </c>
      <c r="K4" s="112">
        <f>IF(females!F11&gt;0,females!F11,"")</f>
        <v>0.24788415439557754</v>
      </c>
      <c r="L4" s="114">
        <f>IF(females!F12&gt;0,females!F12,"")</f>
        <v>0.89741379310344827</v>
      </c>
      <c r="M4" s="115">
        <f>IF(females!F14&gt;0,females!F14,"")</f>
        <v>40.97</v>
      </c>
      <c r="N4" s="113" t="e">
        <f>IF(females!#REF!&gt;0,females!#REF!,"")</f>
        <v>#REF!</v>
      </c>
      <c r="O4" s="113" t="e">
        <f>IF(females!#REF!&gt;0,females!#REF!,"")</f>
        <v>#REF!</v>
      </c>
      <c r="P4" s="113">
        <f>IF(females!F15&gt;0,females!F15,"")</f>
        <v>60.48</v>
      </c>
      <c r="Q4" s="113" t="e">
        <f>IF(females!#REF!&gt;0,females!#REF!,"")</f>
        <v>#REF!</v>
      </c>
      <c r="R4" s="113">
        <f>IF(females!F16&gt;0,females!F16,"")</f>
        <v>21.2</v>
      </c>
      <c r="S4" s="113">
        <f>IF(females!F17&gt;0,females!F17,"")</f>
        <v>48.56</v>
      </c>
      <c r="T4" s="113" t="e">
        <f>IF(females!#REF!&gt;0,females!#REF!,"")</f>
        <v>#REF!</v>
      </c>
      <c r="U4" s="113">
        <f>IF(females!F18&gt;0,females!F18,"")</f>
        <v>10.82</v>
      </c>
      <c r="V4" s="113">
        <f>IF(females!F19&gt;0,females!F19,"")</f>
        <v>61.42</v>
      </c>
      <c r="W4" s="113" t="e">
        <f>IF(females!#REF!&gt;0,females!#REF!,"")</f>
        <v>#REF!</v>
      </c>
      <c r="X4" s="113" t="e">
        <f>IF(females!#REF!&gt;0,females!#REF!,"")</f>
        <v>#REF!</v>
      </c>
      <c r="Y4" s="113">
        <f>IF(females!F20&gt;0,females!F20,"")</f>
        <v>3.37</v>
      </c>
      <c r="Z4" s="113" t="e">
        <f>IF(females!#REF!&gt;0,females!#REF!,"")</f>
        <v>#REF!</v>
      </c>
      <c r="AA4" s="113" t="e">
        <f>IF(females!#REF!&gt;0,females!#REF!,"")</f>
        <v>#REF!</v>
      </c>
      <c r="AB4" s="113">
        <f>IF(females!F21&gt;0,females!F21,"")</f>
        <v>4.3899999999999997</v>
      </c>
      <c r="AC4" s="113">
        <f>IF(females!F22&gt;0,females!F22,"")</f>
        <v>7</v>
      </c>
      <c r="AD4" s="113">
        <f>IF(females!F23&gt;0,females!F23,"")</f>
        <v>12.23</v>
      </c>
      <c r="AE4" s="113">
        <f>IF(females!F25&gt;0,females!F25,"")</f>
        <v>12.02</v>
      </c>
      <c r="AF4" s="113">
        <f>IF(females!F26&gt;0,females!F26,"")</f>
        <v>3.11</v>
      </c>
      <c r="AG4" s="112">
        <f>IF(females!F27&gt;0,females!F27,"")</f>
        <v>0.25873544093178036</v>
      </c>
      <c r="AH4" s="113">
        <f>IF(females!F29&gt;0,females!F29,"")</f>
        <v>10.23</v>
      </c>
      <c r="AI4" s="113">
        <f>IF(females!F30&gt;0,females!F30,"")</f>
        <v>2.5299999999999998</v>
      </c>
      <c r="AJ4" s="112">
        <f>IF(females!F31&gt;0,females!F31,"")</f>
        <v>0.24731182795698922</v>
      </c>
      <c r="AK4" s="113">
        <f>IF(females!F33&gt;0,females!F33,"")</f>
        <v>12.18</v>
      </c>
      <c r="AL4" s="111">
        <f>IF(females!F34&gt;0,females!F34,"")</f>
        <v>2.58</v>
      </c>
      <c r="AM4" s="112">
        <f>IF(females!F35&gt;0,females!F35,"")</f>
        <v>0.21182266009852219</v>
      </c>
      <c r="AN4" s="111">
        <f>IF(females!F37&gt;0,females!F37,"")</f>
        <v>14.57</v>
      </c>
      <c r="AO4" s="111">
        <f>IF(females!F38&gt;0,females!F38,"")</f>
        <v>2.27</v>
      </c>
      <c r="AP4" s="112">
        <f>IF(females!F39&gt;0,females!F39,"")</f>
        <v>0.15579958819492107</v>
      </c>
    </row>
    <row r="5" spans="1:42" ht="14">
      <c r="A5" s="63" t="str">
        <f t="shared" si="0"/>
        <v>Genus species</v>
      </c>
      <c r="B5" s="79" t="str">
        <f t="shared" si="0"/>
        <v>Country.sample</v>
      </c>
      <c r="C5" s="101">
        <f>females!H1</f>
        <v>3</v>
      </c>
      <c r="D5" s="102">
        <f>IF(females!H3&gt;0,females!H3,"")</f>
        <v>268.48</v>
      </c>
      <c r="E5" s="113">
        <f>IF(females!H4&gt;0,females!H4,"")</f>
        <v>53.68</v>
      </c>
      <c r="F5" s="113">
        <f>IF(females!H6&gt;0,females!H6,"")</f>
        <v>23.45</v>
      </c>
      <c r="G5" s="113">
        <f>IF(females!H7&gt;0,females!H7,"")</f>
        <v>9.09</v>
      </c>
      <c r="H5" s="113">
        <f>IF(females!H8&gt;0,females!H8,"")</f>
        <v>28.08</v>
      </c>
      <c r="I5" s="113">
        <f>IF(females!H9&gt;0,females!H9,"")</f>
        <v>6.45</v>
      </c>
      <c r="J5" s="113">
        <f>IF(females!H10&gt;0,females!H10,"")</f>
        <v>55.65</v>
      </c>
      <c r="K5" s="112">
        <f>IF(females!H11&gt;0,females!H11,"")</f>
        <v>0.20727800953516087</v>
      </c>
      <c r="L5" s="114">
        <f>IF(females!H12&gt;0,females!H12,"")</f>
        <v>0.83511396011396011</v>
      </c>
      <c r="M5" s="115">
        <f>IF(females!H14&gt;0,females!H14,"")</f>
        <v>52.89</v>
      </c>
      <c r="N5" s="113" t="e">
        <f>IF(females!#REF!&gt;0,females!#REF!,"")</f>
        <v>#REF!</v>
      </c>
      <c r="O5" s="113" t="e">
        <f>IF(females!#REF!&gt;0,females!#REF!,"")</f>
        <v>#REF!</v>
      </c>
      <c r="P5" s="113">
        <f>IF(females!H15&gt;0,females!H15,"")</f>
        <v>75.239999999999995</v>
      </c>
      <c r="Q5" s="113" t="e">
        <f>IF(females!#REF!&gt;0,females!#REF!,"")</f>
        <v>#REF!</v>
      </c>
      <c r="R5" s="113">
        <f>IF(females!H16&gt;0,females!H16,"")</f>
        <v>26.34</v>
      </c>
      <c r="S5" s="113" t="str">
        <f>IF(females!H17&gt;0,females!H17,"")</f>
        <v/>
      </c>
      <c r="T5" s="113" t="e">
        <f>IF(females!#REF!&gt;0,females!#REF!,"")</f>
        <v>#REF!</v>
      </c>
      <c r="U5" s="113">
        <f>IF(females!H18&gt;0,females!H18,"")</f>
        <v>17.559999999999999</v>
      </c>
      <c r="V5" s="113">
        <f>IF(females!H19&gt;0,females!H19,"")</f>
        <v>76.069999999999993</v>
      </c>
      <c r="W5" s="113" t="e">
        <f>IF(females!#REF!&gt;0,females!#REF!,"")</f>
        <v>#REF!</v>
      </c>
      <c r="X5" s="113" t="e">
        <f>IF(females!#REF!&gt;0,females!#REF!,"")</f>
        <v>#REF!</v>
      </c>
      <c r="Y5" s="113">
        <f>IF(females!H20&gt;0,females!H20,"")</f>
        <v>4.7300000000000004</v>
      </c>
      <c r="Z5" s="113" t="e">
        <f>IF(females!#REF!&gt;0,females!#REF!,"")</f>
        <v>#REF!</v>
      </c>
      <c r="AA5" s="113" t="e">
        <f>IF(females!#REF!&gt;0,females!#REF!,"")</f>
        <v>#REF!</v>
      </c>
      <c r="AB5" s="113">
        <f>IF(females!H21&gt;0,females!H21,"")</f>
        <v>5.21</v>
      </c>
      <c r="AC5" s="113">
        <f>IF(females!H22&gt;0,females!H22,"")</f>
        <v>8</v>
      </c>
      <c r="AD5" s="113" t="str">
        <f>IF(females!H23&gt;0,females!H23,"")</f>
        <v/>
      </c>
      <c r="AE5" s="113">
        <f>IF(females!H25&gt;0,females!H25,"")</f>
        <v>16.07</v>
      </c>
      <c r="AF5" s="113">
        <f>IF(females!H26&gt;0,females!H26,"")</f>
        <v>3.41</v>
      </c>
      <c r="AG5" s="112">
        <f>IF(females!H27&gt;0,females!H27,"")</f>
        <v>0.21219663970130678</v>
      </c>
      <c r="AH5" s="113">
        <f>IF(females!H29&gt;0,females!H29,"")</f>
        <v>15.7</v>
      </c>
      <c r="AI5" s="113">
        <f>IF(females!H30&gt;0,females!H30,"")</f>
        <v>2.42</v>
      </c>
      <c r="AJ5" s="112">
        <f>IF(females!H31&gt;0,females!H31,"")</f>
        <v>0.15414012738853503</v>
      </c>
      <c r="AK5" s="113">
        <f>IF(females!H33&gt;0,females!H33,"")</f>
        <v>16.73</v>
      </c>
      <c r="AL5" s="111">
        <f>IF(females!H34&gt;0,females!H34,"")</f>
        <v>3.06</v>
      </c>
      <c r="AM5" s="112">
        <f>IF(females!H35&gt;0,females!H35,"")</f>
        <v>0.18290496114763896</v>
      </c>
      <c r="AN5" s="111">
        <f>IF(females!H37&gt;0,females!H37,"")</f>
        <v>18.23</v>
      </c>
      <c r="AO5" s="111">
        <f>IF(females!H38&gt;0,females!H38,"")</f>
        <v>4.21</v>
      </c>
      <c r="AP5" s="112">
        <f>IF(females!H39&gt;0,females!H39,"")</f>
        <v>0.23093801426220514</v>
      </c>
    </row>
    <row r="6" spans="1:42" ht="14">
      <c r="A6" s="63" t="str">
        <f t="shared" si="0"/>
        <v>Genus species</v>
      </c>
      <c r="B6" s="79" t="str">
        <f t="shared" si="0"/>
        <v>Country.sample</v>
      </c>
      <c r="C6" s="101">
        <f>females!J1</f>
        <v>4</v>
      </c>
      <c r="D6" s="102">
        <f>IF(females!J3&gt;0,females!J3,"")</f>
        <v>267.13</v>
      </c>
      <c r="E6" s="113">
        <f>IF(females!J4&gt;0,females!J4,"")</f>
        <v>53.67</v>
      </c>
      <c r="F6" s="113">
        <f>IF(females!J6&gt;0,females!J6,"")</f>
        <v>22.68</v>
      </c>
      <c r="G6" s="113">
        <f>IF(females!J7&gt;0,females!J7,"")</f>
        <v>10.27</v>
      </c>
      <c r="H6" s="113">
        <f>IF(females!J8&gt;0,females!J8,"")</f>
        <v>31.99</v>
      </c>
      <c r="I6" s="113">
        <f>IF(females!J9&gt;0,females!J9,"")</f>
        <v>7.02</v>
      </c>
      <c r="J6" s="113">
        <f>IF(females!J10&gt;0,females!J10,"")</f>
        <v>54.31</v>
      </c>
      <c r="K6" s="112">
        <f>IF(females!J11&gt;0,females!J11,"")</f>
        <v>0.20330925017781606</v>
      </c>
      <c r="L6" s="114">
        <f>IF(females!J12&gt;0,females!J12,"")</f>
        <v>0.70897155361050335</v>
      </c>
      <c r="M6" s="115">
        <f>IF(females!J14&gt;0,females!J14,"")</f>
        <v>74.34</v>
      </c>
      <c r="N6" s="113" t="e">
        <f>IF(females!#REF!&gt;0,females!#REF!,"")</f>
        <v>#REF!</v>
      </c>
      <c r="O6" s="113" t="e">
        <f>IF(females!#REF!&gt;0,females!#REF!,"")</f>
        <v>#REF!</v>
      </c>
      <c r="P6" s="113">
        <f>IF(females!J15&gt;0,females!J15,"")</f>
        <v>72.14</v>
      </c>
      <c r="Q6" s="113" t="e">
        <f>IF(females!#REF!&gt;0,females!#REF!,"")</f>
        <v>#REF!</v>
      </c>
      <c r="R6" s="113">
        <f>IF(females!J16&gt;0,females!J16,"")</f>
        <v>23.99</v>
      </c>
      <c r="S6" s="113">
        <f>IF(females!J17&gt;0,females!J17,"")</f>
        <v>72.98</v>
      </c>
      <c r="T6" s="113" t="e">
        <f>IF(females!#REF!&gt;0,females!#REF!,"")</f>
        <v>#REF!</v>
      </c>
      <c r="U6" s="113">
        <f>IF(females!J18&gt;0,females!J18,"")</f>
        <v>17.510000000000002</v>
      </c>
      <c r="V6" s="113">
        <f>IF(females!J19&gt;0,females!J19,"")</f>
        <v>82.56</v>
      </c>
      <c r="W6" s="113" t="e">
        <f>IF(females!#REF!&gt;0,females!#REF!,"")</f>
        <v>#REF!</v>
      </c>
      <c r="X6" s="113" t="e">
        <f>IF(females!#REF!&gt;0,females!#REF!,"")</f>
        <v>#REF!</v>
      </c>
      <c r="Y6" s="113">
        <f>IF(females!J20&gt;0,females!J20,"")</f>
        <v>5.23</v>
      </c>
      <c r="Z6" s="113" t="e">
        <f>IF(females!#REF!&gt;0,females!#REF!,"")</f>
        <v>#REF!</v>
      </c>
      <c r="AA6" s="113" t="e">
        <f>IF(females!#REF!&gt;0,females!#REF!,"")</f>
        <v>#REF!</v>
      </c>
      <c r="AB6" s="113">
        <f>IF(females!J21&gt;0,females!J21,"")</f>
        <v>5.19</v>
      </c>
      <c r="AC6" s="113">
        <f>IF(females!J22&gt;0,females!J22,"")</f>
        <v>10</v>
      </c>
      <c r="AD6" s="113">
        <f>IF(females!J23&gt;0,females!J23,"")</f>
        <v>18</v>
      </c>
      <c r="AE6" s="113">
        <f>IF(females!J25&gt;0,females!J25,"")</f>
        <v>18.43</v>
      </c>
      <c r="AF6" s="113" t="str">
        <f>IF(females!J26&gt;0,females!J26,"")</f>
        <v/>
      </c>
      <c r="AG6" s="112" t="str">
        <f>IF(females!J27&gt;0,females!J27,"")</f>
        <v/>
      </c>
      <c r="AH6" s="113">
        <f>IF(females!J29&gt;0,females!J29,"")</f>
        <v>16.649999999999999</v>
      </c>
      <c r="AI6" s="113" t="str">
        <f>IF(females!J30&gt;0,females!J30,"")</f>
        <v/>
      </c>
      <c r="AJ6" s="112" t="str">
        <f>IF(females!J31&gt;0,females!J31,"")</f>
        <v/>
      </c>
      <c r="AK6" s="113">
        <f>IF(females!J33&gt;0,females!J33,"")</f>
        <v>16.66</v>
      </c>
      <c r="AL6" s="111">
        <f>IF(females!J34&gt;0,females!J34,"")</f>
        <v>2.78</v>
      </c>
      <c r="AM6" s="112">
        <f>IF(females!J35&gt;0,females!J35,"")</f>
        <v>0.16686674669867946</v>
      </c>
      <c r="AN6" s="111">
        <f>IF(females!J37&gt;0,females!J37,"")</f>
        <v>19.260000000000002</v>
      </c>
      <c r="AO6" s="111" t="str">
        <f>IF(females!J38&gt;0,females!J38,"")</f>
        <v/>
      </c>
      <c r="AP6" s="112" t="str">
        <f>IF(females!J39&gt;0,females!J39,"")</f>
        <v/>
      </c>
    </row>
    <row r="7" spans="1:42" ht="14">
      <c r="A7" s="63" t="str">
        <f t="shared" si="0"/>
        <v>Genus species</v>
      </c>
      <c r="B7" s="79" t="str">
        <f t="shared" si="0"/>
        <v>Country.sample</v>
      </c>
      <c r="C7" s="101">
        <f>females!L1</f>
        <v>5</v>
      </c>
      <c r="D7" s="102">
        <f>IF(females!L3&gt;0,females!L3,"")</f>
        <v>211.38</v>
      </c>
      <c r="E7" s="113">
        <f>IF(females!L4&gt;0,females!L4,"")</f>
        <v>39.99</v>
      </c>
      <c r="F7" s="113">
        <f>IF(females!L6&gt;0,females!L6,"")</f>
        <v>20.3</v>
      </c>
      <c r="G7" s="113">
        <f>IF(females!L7&gt;0,females!L7,"")</f>
        <v>7.45</v>
      </c>
      <c r="H7" s="113">
        <f>IF(females!L8&gt;0,females!L8,"")</f>
        <v>23.46</v>
      </c>
      <c r="I7" s="113">
        <f>IF(females!L9&gt;0,females!L9,"")</f>
        <v>5.91</v>
      </c>
      <c r="J7" s="113">
        <f>IF(females!L10&gt;0,females!L10,"")</f>
        <v>46.64</v>
      </c>
      <c r="K7" s="112">
        <f>IF(females!L11&gt;0,females!L11,"")</f>
        <v>0.22064528337591069</v>
      </c>
      <c r="L7" s="114">
        <f>IF(females!L12&gt;0,females!L12,"")</f>
        <v>0.86530264279624891</v>
      </c>
      <c r="M7" s="115">
        <f>IF(females!L14&gt;0,females!L14,"")</f>
        <v>54.32</v>
      </c>
      <c r="N7" s="113" t="e">
        <f>IF(females!#REF!&gt;0,females!#REF!,"")</f>
        <v>#REF!</v>
      </c>
      <c r="O7" s="113" t="e">
        <f>IF(females!#REF!&gt;0,females!#REF!,"")</f>
        <v>#REF!</v>
      </c>
      <c r="P7" s="113">
        <f>IF(females!L15&gt;0,females!L15,"")</f>
        <v>57.81</v>
      </c>
      <c r="Q7" s="113" t="e">
        <f>IF(females!#REF!&gt;0,females!#REF!,"")</f>
        <v>#REF!</v>
      </c>
      <c r="R7" s="113">
        <f>IF(females!L16&gt;0,females!L16,"")</f>
        <v>22.33</v>
      </c>
      <c r="S7" s="113">
        <f>IF(females!L17&gt;0,females!L17,"")</f>
        <v>45.44</v>
      </c>
      <c r="T7" s="113" t="e">
        <f>IF(females!#REF!&gt;0,females!#REF!,"")</f>
        <v>#REF!</v>
      </c>
      <c r="U7" s="113">
        <f>IF(females!L18&gt;0,females!L18,"")</f>
        <v>14.78</v>
      </c>
      <c r="V7" s="113">
        <f>IF(females!L19&gt;0,females!L19,"")</f>
        <v>62.53</v>
      </c>
      <c r="W7" s="113" t="e">
        <f>IF(females!#REF!&gt;0,females!#REF!,"")</f>
        <v>#REF!</v>
      </c>
      <c r="X7" s="113" t="e">
        <f>IF(females!#REF!&gt;0,females!#REF!,"")</f>
        <v>#REF!</v>
      </c>
      <c r="Y7" s="113">
        <f>IF(females!L20&gt;0,females!L20,"")</f>
        <v>4.2</v>
      </c>
      <c r="Z7" s="113" t="e">
        <f>IF(females!#REF!&gt;0,females!#REF!,"")</f>
        <v>#REF!</v>
      </c>
      <c r="AA7" s="113" t="e">
        <f>IF(females!#REF!&gt;0,females!#REF!,"")</f>
        <v>#REF!</v>
      </c>
      <c r="AB7" s="113">
        <f>IF(females!L21&gt;0,females!L21,"")</f>
        <v>4.08</v>
      </c>
      <c r="AC7" s="113">
        <f>IF(females!L22&gt;0,females!L22,"")</f>
        <v>10</v>
      </c>
      <c r="AD7" s="113">
        <f>IF(females!L23&gt;0,females!L23,"")</f>
        <v>12.73</v>
      </c>
      <c r="AE7" s="113">
        <f>IF(females!L25&gt;0,females!L25,"")</f>
        <v>13.68</v>
      </c>
      <c r="AF7" s="113">
        <f>IF(females!L26&gt;0,females!L26,"")</f>
        <v>3.3</v>
      </c>
      <c r="AG7" s="112">
        <f>IF(females!L27&gt;0,females!L27,"")</f>
        <v>0.2412280701754386</v>
      </c>
      <c r="AH7" s="113">
        <f>IF(females!L29&gt;0,females!L29,"")</f>
        <v>12.79</v>
      </c>
      <c r="AI7" s="113" t="str">
        <f>IF(females!L30&gt;0,females!L30,"")</f>
        <v/>
      </c>
      <c r="AJ7" s="112" t="str">
        <f>IF(females!L31&gt;0,females!L31,"")</f>
        <v/>
      </c>
      <c r="AK7" s="113">
        <f>IF(females!L33&gt;0,females!L33,"")</f>
        <v>11.86</v>
      </c>
      <c r="AL7" s="111">
        <f>IF(females!L34&gt;0,females!L34,"")</f>
        <v>1.86</v>
      </c>
      <c r="AM7" s="112">
        <f>IF(females!L35&gt;0,females!L35,"")</f>
        <v>0.15682967959527827</v>
      </c>
      <c r="AN7" s="111">
        <f>IF(females!L37&gt;0,females!L37,"")</f>
        <v>15.35</v>
      </c>
      <c r="AO7" s="111" t="str">
        <f>IF(females!L38&gt;0,females!L38,"")</f>
        <v/>
      </c>
      <c r="AP7" s="112" t="str">
        <f>IF(females!L39&gt;0,females!L39,"")</f>
        <v/>
      </c>
    </row>
    <row r="8" spans="1:42" ht="14">
      <c r="A8" s="63" t="str">
        <f t="shared" si="0"/>
        <v>Genus species</v>
      </c>
      <c r="B8" s="79" t="str">
        <f t="shared" si="0"/>
        <v>Country.sample</v>
      </c>
      <c r="C8" s="101">
        <f>females!N1</f>
        <v>6</v>
      </c>
      <c r="D8" s="102">
        <f>IF(females!N3&gt;0,females!N3,"")</f>
        <v>220.41</v>
      </c>
      <c r="E8" s="113">
        <f>IF(females!N4&gt;0,females!N4,"")</f>
        <v>45.54</v>
      </c>
      <c r="F8" s="113">
        <f>IF(females!N6&gt;0,females!N6,"")</f>
        <v>19.239999999999998</v>
      </c>
      <c r="G8" s="113">
        <f>IF(females!N7&gt;0,females!N7,"")</f>
        <v>6.35</v>
      </c>
      <c r="H8" s="113">
        <f>IF(females!N8&gt;0,females!N8,"")</f>
        <v>24.78</v>
      </c>
      <c r="I8" s="113">
        <f>IF(females!N9&gt;0,females!N9,"")</f>
        <v>6.12</v>
      </c>
      <c r="J8" s="113">
        <f>IF(females!N10&gt;0,females!N10,"")</f>
        <v>49.63</v>
      </c>
      <c r="K8" s="112">
        <f>IF(females!N11&gt;0,females!N11,"")</f>
        <v>0.22517127172088383</v>
      </c>
      <c r="L8" s="114">
        <f>IF(females!N12&gt;0,females!N12,"")</f>
        <v>0.7764326069410814</v>
      </c>
      <c r="M8" s="115" t="str">
        <f>IF(females!N14&gt;0,females!N14,"")</f>
        <v/>
      </c>
      <c r="N8" s="113" t="e">
        <f>IF(females!#REF!&gt;0,females!#REF!,"")</f>
        <v>#REF!</v>
      </c>
      <c r="O8" s="113" t="e">
        <f>IF(females!#REF!&gt;0,females!#REF!,"")</f>
        <v>#REF!</v>
      </c>
      <c r="P8" s="113">
        <f>IF(females!N15&gt;0,females!N15,"")</f>
        <v>59.52</v>
      </c>
      <c r="Q8" s="113" t="e">
        <f>IF(females!#REF!&gt;0,females!#REF!,"")</f>
        <v>#REF!</v>
      </c>
      <c r="R8" s="113">
        <f>IF(females!N16&gt;0,females!N16,"")</f>
        <v>21.3</v>
      </c>
      <c r="S8" s="113">
        <f>IF(females!N17&gt;0,females!N17,"")</f>
        <v>46.1</v>
      </c>
      <c r="T8" s="113" t="e">
        <f>IF(females!#REF!&gt;0,females!#REF!,"")</f>
        <v>#REF!</v>
      </c>
      <c r="U8" s="113">
        <f>IF(females!N18&gt;0,females!N18,"")</f>
        <v>15.04</v>
      </c>
      <c r="V8" s="113" t="str">
        <f>IF(females!N19&gt;0,females!N19,"")</f>
        <v/>
      </c>
      <c r="W8" s="113" t="e">
        <f>IF(females!#REF!&gt;0,females!#REF!,"")</f>
        <v>#REF!</v>
      </c>
      <c r="X8" s="113" t="e">
        <f>IF(females!#REF!&gt;0,females!#REF!,"")</f>
        <v>#REF!</v>
      </c>
      <c r="Y8" s="113">
        <f>IF(females!N20&gt;0,females!N20,"")</f>
        <v>3.86</v>
      </c>
      <c r="Z8" s="113" t="e">
        <f>IF(females!#REF!&gt;0,females!#REF!,"")</f>
        <v>#REF!</v>
      </c>
      <c r="AA8" s="113" t="e">
        <f>IF(females!#REF!&gt;0,females!#REF!,"")</f>
        <v>#REF!</v>
      </c>
      <c r="AB8" s="113">
        <f>IF(females!N21&gt;0,females!N21,"")</f>
        <v>3.75</v>
      </c>
      <c r="AC8" s="113">
        <f>IF(females!N22&gt;0,females!N22,"")</f>
        <v>8</v>
      </c>
      <c r="AD8" s="113">
        <f>IF(females!N23&gt;0,females!N23,"")</f>
        <v>14.82</v>
      </c>
      <c r="AE8" s="113">
        <f>IF(females!N25&gt;0,females!N25,"")</f>
        <v>14.17</v>
      </c>
      <c r="AF8" s="113">
        <f>IF(females!N26&gt;0,females!N26,"")</f>
        <v>2.96</v>
      </c>
      <c r="AG8" s="112">
        <f>IF(females!N27&gt;0,females!N27,"")</f>
        <v>0.20889202540578689</v>
      </c>
      <c r="AH8" s="113">
        <f>IF(females!N29&gt;0,females!N29,"")</f>
        <v>13.47</v>
      </c>
      <c r="AI8" s="113">
        <f>IF(females!N30&gt;0,females!N30,"")</f>
        <v>2.1</v>
      </c>
      <c r="AJ8" s="112">
        <f>IF(females!N31&gt;0,females!N31,"")</f>
        <v>0.15590200445434299</v>
      </c>
      <c r="AK8" s="113">
        <f>IF(females!N33&gt;0,females!N33,"")</f>
        <v>13.38</v>
      </c>
      <c r="AL8" s="111">
        <f>IF(females!N34&gt;0,females!N34,"")</f>
        <v>2.6</v>
      </c>
      <c r="AM8" s="112">
        <f>IF(females!N35&gt;0,females!N35,"")</f>
        <v>0.19431988041853512</v>
      </c>
      <c r="AN8" s="111">
        <f>IF(females!N37&gt;0,females!N37,"")</f>
        <v>15.69</v>
      </c>
      <c r="AO8" s="111">
        <f>IF(females!N38&gt;0,females!N38,"")</f>
        <v>2.4700000000000002</v>
      </c>
      <c r="AP8" s="112">
        <f>IF(females!N39&gt;0,females!N39,"")</f>
        <v>0.15742511153601021</v>
      </c>
    </row>
    <row r="9" spans="1:42" ht="14">
      <c r="A9" s="63" t="str">
        <f t="shared" si="0"/>
        <v>Genus species</v>
      </c>
      <c r="B9" s="79" t="str">
        <f t="shared" si="0"/>
        <v>Country.sample</v>
      </c>
      <c r="C9" s="101">
        <f>females!P1</f>
        <v>7</v>
      </c>
      <c r="D9" s="102">
        <f>IF(females!P3&gt;0,females!P3,"")</f>
        <v>228.81</v>
      </c>
      <c r="E9" s="113">
        <f>IF(females!P4&gt;0,females!P4,"")</f>
        <v>43.33</v>
      </c>
      <c r="F9" s="113">
        <f>IF(females!P6&gt;0,females!P6,"")</f>
        <v>21.52</v>
      </c>
      <c r="G9" s="113">
        <f>IF(females!P7&gt;0,females!P7,"")</f>
        <v>8.26</v>
      </c>
      <c r="H9" s="113">
        <f>IF(females!P8&gt;0,females!P8,"")</f>
        <v>24.55</v>
      </c>
      <c r="I9" s="113">
        <f>IF(females!P9&gt;0,females!P9,"")</f>
        <v>6.41</v>
      </c>
      <c r="J9" s="113">
        <f>IF(females!P10&gt;0,females!P10,"")</f>
        <v>52.61</v>
      </c>
      <c r="K9" s="112">
        <f>IF(females!P11&gt;0,females!P11,"")</f>
        <v>0.22992876185481403</v>
      </c>
      <c r="L9" s="114">
        <f>IF(females!P12&gt;0,females!P12,"")</f>
        <v>0.87657841140529524</v>
      </c>
      <c r="M9" s="115">
        <f>IF(females!P14&gt;0,females!P14,"")</f>
        <v>49.76</v>
      </c>
      <c r="N9" s="113" t="e">
        <f>IF(females!#REF!&gt;0,females!#REF!,"")</f>
        <v>#REF!</v>
      </c>
      <c r="O9" s="113" t="e">
        <f>IF(females!#REF!&gt;0,females!#REF!,"")</f>
        <v>#REF!</v>
      </c>
      <c r="P9" s="113">
        <f>IF(females!P15&gt;0,females!P15,"")</f>
        <v>74.680000000000007</v>
      </c>
      <c r="Q9" s="113" t="e">
        <f>IF(females!#REF!&gt;0,females!#REF!,"")</f>
        <v>#REF!</v>
      </c>
      <c r="R9" s="113">
        <f>IF(females!P16&gt;0,females!P16,"")</f>
        <v>24.25</v>
      </c>
      <c r="S9" s="113">
        <f>IF(females!P17&gt;0,females!P17,"")</f>
        <v>59.57</v>
      </c>
      <c r="T9" s="113" t="e">
        <f>IF(females!#REF!&gt;0,females!#REF!,"")</f>
        <v>#REF!</v>
      </c>
      <c r="U9" s="113">
        <f>IF(females!P18&gt;0,females!P18,"")</f>
        <v>15.27</v>
      </c>
      <c r="V9" s="113">
        <f>IF(females!P19&gt;0,females!P19,"")</f>
        <v>76.2</v>
      </c>
      <c r="W9" s="113" t="e">
        <f>IF(females!#REF!&gt;0,females!#REF!,"")</f>
        <v>#REF!</v>
      </c>
      <c r="X9" s="113" t="e">
        <f>IF(females!#REF!&gt;0,females!#REF!,"")</f>
        <v>#REF!</v>
      </c>
      <c r="Y9" s="113">
        <f>IF(females!P20&gt;0,females!P20,"")</f>
        <v>4.58</v>
      </c>
      <c r="Z9" s="113" t="e">
        <f>IF(females!#REF!&gt;0,females!#REF!,"")</f>
        <v>#REF!</v>
      </c>
      <c r="AA9" s="113" t="e">
        <f>IF(females!#REF!&gt;0,females!#REF!,"")</f>
        <v>#REF!</v>
      </c>
      <c r="AB9" s="113">
        <f>IF(females!P21&gt;0,females!P21,"")</f>
        <v>4.34</v>
      </c>
      <c r="AC9" s="113">
        <f>IF(females!P22&gt;0,females!P22,"")</f>
        <v>7</v>
      </c>
      <c r="AD9" s="113">
        <f>IF(females!P23&gt;0,females!P23,"")</f>
        <v>14.39</v>
      </c>
      <c r="AE9" s="113">
        <f>IF(females!P25&gt;0,females!P25,"")</f>
        <v>14.31</v>
      </c>
      <c r="AF9" s="113" t="str">
        <f>IF(females!P26&gt;0,females!P26,"")</f>
        <v/>
      </c>
      <c r="AG9" s="112" t="str">
        <f>IF(females!P27&gt;0,females!P27,"")</f>
        <v/>
      </c>
      <c r="AH9" s="113">
        <f>IF(females!P29&gt;0,females!P29,"")</f>
        <v>12.34</v>
      </c>
      <c r="AI9" s="113" t="str">
        <f>IF(females!P30&gt;0,females!P30,"")</f>
        <v/>
      </c>
      <c r="AJ9" s="112" t="str">
        <f>IF(females!P31&gt;0,females!P31,"")</f>
        <v/>
      </c>
      <c r="AK9" s="113">
        <f>IF(females!P33&gt;0,females!P33,"")</f>
        <v>13.42</v>
      </c>
      <c r="AL9" s="111">
        <f>IF(females!P34&gt;0,females!P34,"")</f>
        <v>2.08</v>
      </c>
      <c r="AM9" s="112">
        <f>IF(females!P35&gt;0,females!P35,"")</f>
        <v>0.15499254843517138</v>
      </c>
      <c r="AN9" s="111">
        <f>IF(females!P37&gt;0,females!P37,"")</f>
        <v>15.57</v>
      </c>
      <c r="AO9" s="111" t="str">
        <f>IF(females!P38&gt;0,females!P38,"")</f>
        <v/>
      </c>
      <c r="AP9" s="112" t="str">
        <f>IF(females!P39&gt;0,females!P39,"")</f>
        <v/>
      </c>
    </row>
    <row r="10" spans="1:42" ht="14">
      <c r="A10" s="63" t="str">
        <f t="shared" si="0"/>
        <v>Genus species</v>
      </c>
      <c r="B10" s="79" t="str">
        <f t="shared" si="0"/>
        <v>Country.sample</v>
      </c>
      <c r="C10" s="101">
        <f>females!R1</f>
        <v>8</v>
      </c>
      <c r="D10" s="102">
        <f>IF(females!R3&gt;0,females!R3,"")</f>
        <v>222.27</v>
      </c>
      <c r="E10" s="113">
        <f>IF(females!R4&gt;0,females!R4,"")</f>
        <v>45.15</v>
      </c>
      <c r="F10" s="113">
        <f>IF(females!R6&gt;0,females!R6,"")</f>
        <v>20.89</v>
      </c>
      <c r="G10" s="113">
        <f>IF(females!R7&gt;0,females!R7,"")</f>
        <v>8.1300000000000008</v>
      </c>
      <c r="H10" s="113">
        <f>IF(females!R8&gt;0,females!R8,"")</f>
        <v>23.54</v>
      </c>
      <c r="I10" s="113">
        <f>IF(females!R9&gt;0,females!R9,"")</f>
        <v>5.61</v>
      </c>
      <c r="J10" s="113">
        <f>IF(females!R10&gt;0,females!R10,"")</f>
        <v>46.32</v>
      </c>
      <c r="K10" s="112">
        <f>IF(females!R11&gt;0,females!R11,"")</f>
        <v>0.20839519503306789</v>
      </c>
      <c r="L10" s="114">
        <f>IF(females!R12&gt;0,females!R12,"")</f>
        <v>0.88742565845369592</v>
      </c>
      <c r="M10" s="115">
        <f>IF(females!R14&gt;0,females!R14,"")</f>
        <v>47.68</v>
      </c>
      <c r="N10" s="113" t="e">
        <f>IF(females!#REF!&gt;0,females!#REF!,"")</f>
        <v>#REF!</v>
      </c>
      <c r="O10" s="113" t="e">
        <f>IF(females!#REF!&gt;0,females!#REF!,"")</f>
        <v>#REF!</v>
      </c>
      <c r="P10" s="113">
        <f>IF(females!R15&gt;0,females!R15,"")</f>
        <v>64.14</v>
      </c>
      <c r="Q10" s="113" t="e">
        <f>IF(females!#REF!&gt;0,females!#REF!,"")</f>
        <v>#REF!</v>
      </c>
      <c r="R10" s="113">
        <f>IF(females!R16&gt;0,females!R16,"")</f>
        <v>22.07</v>
      </c>
      <c r="S10" s="113">
        <f>IF(females!R17&gt;0,females!R17,"")</f>
        <v>50.42</v>
      </c>
      <c r="T10" s="113" t="e">
        <f>IF(females!#REF!&gt;0,females!#REF!,"")</f>
        <v>#REF!</v>
      </c>
      <c r="U10" s="113">
        <f>IF(females!R18&gt;0,females!R18,"")</f>
        <v>18.71</v>
      </c>
      <c r="V10" s="113">
        <f>IF(females!R19&gt;0,females!R19,"")</f>
        <v>66.12</v>
      </c>
      <c r="W10" s="113" t="e">
        <f>IF(females!#REF!&gt;0,females!#REF!,"")</f>
        <v>#REF!</v>
      </c>
      <c r="X10" s="113" t="e">
        <f>IF(females!#REF!&gt;0,females!#REF!,"")</f>
        <v>#REF!</v>
      </c>
      <c r="Y10" s="113">
        <f>IF(females!R20&gt;0,females!R20,"")</f>
        <v>3.75</v>
      </c>
      <c r="Z10" s="113" t="e">
        <f>IF(females!#REF!&gt;0,females!#REF!,"")</f>
        <v>#REF!</v>
      </c>
      <c r="AA10" s="113" t="e">
        <f>IF(females!#REF!&gt;0,females!#REF!,"")</f>
        <v>#REF!</v>
      </c>
      <c r="AB10" s="113">
        <f>IF(females!R21&gt;0,females!R21,"")</f>
        <v>4.42</v>
      </c>
      <c r="AC10" s="113">
        <f>IF(females!R22&gt;0,females!R22,"")</f>
        <v>8</v>
      </c>
      <c r="AD10" s="113">
        <f>IF(females!R23&gt;0,females!R23,"")</f>
        <v>15.35</v>
      </c>
      <c r="AE10" s="113">
        <f>IF(females!R25&gt;0,females!R25,"")</f>
        <v>13.15</v>
      </c>
      <c r="AF10" s="113">
        <f>IF(females!R26&gt;0,females!R26,"")</f>
        <v>2.64</v>
      </c>
      <c r="AG10" s="112">
        <f>IF(females!R27&gt;0,females!R27,"")</f>
        <v>0.20076045627376427</v>
      </c>
      <c r="AH10" s="113">
        <f>IF(females!R29&gt;0,females!R29,"")</f>
        <v>12.32</v>
      </c>
      <c r="AI10" s="113">
        <f>IF(females!R30&gt;0,females!R30,"")</f>
        <v>2.96</v>
      </c>
      <c r="AJ10" s="112">
        <f>IF(females!R31&gt;0,females!R31,"")</f>
        <v>0.24025974025974026</v>
      </c>
      <c r="AK10" s="113">
        <f>IF(females!R33&gt;0,females!R33,"")</f>
        <v>11.47</v>
      </c>
      <c r="AL10" s="111">
        <f>IF(females!R34&gt;0,females!R34,"")</f>
        <v>2.4300000000000002</v>
      </c>
      <c r="AM10" s="112">
        <f>IF(females!R35&gt;0,females!R35,"")</f>
        <v>0.21185701830863121</v>
      </c>
      <c r="AN10" s="111">
        <f>IF(females!R37&gt;0,females!R37,"")</f>
        <v>14.1</v>
      </c>
      <c r="AO10" s="111">
        <f>IF(females!R38&gt;0,females!R38,"")</f>
        <v>3.39</v>
      </c>
      <c r="AP10" s="112">
        <f>IF(females!R39&gt;0,females!R39,"")</f>
        <v>0.24042553191489363</v>
      </c>
    </row>
    <row r="11" spans="1:42" ht="14">
      <c r="A11" s="63" t="str">
        <f t="shared" si="0"/>
        <v>Genus species</v>
      </c>
      <c r="B11" s="79" t="str">
        <f t="shared" si="0"/>
        <v>Country.sample</v>
      </c>
      <c r="C11" s="101">
        <f>females!T1</f>
        <v>9</v>
      </c>
      <c r="D11" s="102">
        <f>IF(females!T3&gt;0,females!T3,"")</f>
        <v>231.58</v>
      </c>
      <c r="E11" s="113">
        <f>IF(females!T4&gt;0,females!T4,"")</f>
        <v>45.58</v>
      </c>
      <c r="F11" s="113">
        <f>IF(females!T6&gt;0,females!T6,"")</f>
        <v>20.059999999999999</v>
      </c>
      <c r="G11" s="113">
        <f>IF(females!T7&gt;0,females!T7,"")</f>
        <v>7.35</v>
      </c>
      <c r="H11" s="113">
        <f>IF(females!T8&gt;0,females!T8,"")</f>
        <v>24.1</v>
      </c>
      <c r="I11" s="113">
        <f>IF(females!T9&gt;0,females!T9,"")</f>
        <v>6.69</v>
      </c>
      <c r="J11" s="113" t="str">
        <f>IF(females!T10&gt;0,females!T10,"")</f>
        <v/>
      </c>
      <c r="K11" s="112" t="str">
        <f>IF(females!T11&gt;0,females!T11,"")</f>
        <v/>
      </c>
      <c r="L11" s="114">
        <f>IF(females!T12&gt;0,females!T12,"")</f>
        <v>0.8323651452282157</v>
      </c>
      <c r="M11" s="115">
        <f>IF(females!T14&gt;0,females!T14,"")</f>
        <v>54.47</v>
      </c>
      <c r="N11" s="113" t="e">
        <f>IF(females!#REF!&gt;0,females!#REF!,"")</f>
        <v>#REF!</v>
      </c>
      <c r="O11" s="113" t="e">
        <f>IF(females!#REF!&gt;0,females!#REF!,"")</f>
        <v>#REF!</v>
      </c>
      <c r="P11" s="113">
        <f>IF(females!T15&gt;0,females!T15,"")</f>
        <v>71.900000000000006</v>
      </c>
      <c r="Q11" s="113" t="e">
        <f>IF(females!#REF!&gt;0,females!#REF!,"")</f>
        <v>#REF!</v>
      </c>
      <c r="R11" s="113">
        <f>IF(females!T16&gt;0,females!T16,"")</f>
        <v>21.16</v>
      </c>
      <c r="S11" s="113" t="str">
        <f>IF(females!T17&gt;0,females!T17,"")</f>
        <v/>
      </c>
      <c r="T11" s="113" t="e">
        <f>IF(females!#REF!&gt;0,females!#REF!,"")</f>
        <v>#REF!</v>
      </c>
      <c r="U11" s="113">
        <f>IF(females!T18&gt;0,females!T18,"")</f>
        <v>14.93</v>
      </c>
      <c r="V11" s="113" t="str">
        <f>IF(females!T19&gt;0,females!T19,"")</f>
        <v/>
      </c>
      <c r="W11" s="113" t="e">
        <f>IF(females!#REF!&gt;0,females!#REF!,"")</f>
        <v>#REF!</v>
      </c>
      <c r="X11" s="113" t="e">
        <f>IF(females!#REF!&gt;0,females!#REF!,"")</f>
        <v>#REF!</v>
      </c>
      <c r="Y11" s="113">
        <f>IF(females!T20&gt;0,females!T20,"")</f>
        <v>3.74</v>
      </c>
      <c r="Z11" s="113" t="e">
        <f>IF(females!#REF!&gt;0,females!#REF!,"")</f>
        <v>#REF!</v>
      </c>
      <c r="AA11" s="113" t="e">
        <f>IF(females!#REF!&gt;0,females!#REF!,"")</f>
        <v>#REF!</v>
      </c>
      <c r="AB11" s="113">
        <f>IF(females!T21&gt;0,females!T21,"")</f>
        <v>4.87</v>
      </c>
      <c r="AC11" s="113">
        <f>IF(females!T22&gt;0,females!T22,"")</f>
        <v>7</v>
      </c>
      <c r="AD11" s="113">
        <f>IF(females!T23&gt;0,females!T23,"")</f>
        <v>14.58</v>
      </c>
      <c r="AE11" s="113">
        <f>IF(females!T25&gt;0,females!T25,"")</f>
        <v>13.31</v>
      </c>
      <c r="AF11" s="113">
        <f>IF(females!T26&gt;0,females!T26,"")</f>
        <v>2.33</v>
      </c>
      <c r="AG11" s="112">
        <f>IF(females!T27&gt;0,females!T27,"")</f>
        <v>0.17505634861006761</v>
      </c>
      <c r="AH11" s="113">
        <f>IF(females!T29&gt;0,females!T29,"")</f>
        <v>11.66</v>
      </c>
      <c r="AI11" s="113" t="str">
        <f>IF(females!T30&gt;0,females!T30,"")</f>
        <v/>
      </c>
      <c r="AJ11" s="112" t="str">
        <f>IF(females!T31&gt;0,females!T31,"")</f>
        <v/>
      </c>
      <c r="AK11" s="113">
        <f>IF(females!T33&gt;0,females!T33,"")</f>
        <v>12.12</v>
      </c>
      <c r="AL11" s="111" t="str">
        <f>IF(females!T34&gt;0,females!T34,"")</f>
        <v/>
      </c>
      <c r="AM11" s="112" t="str">
        <f>IF(females!T35&gt;0,females!T35,"")</f>
        <v/>
      </c>
      <c r="AN11" s="111">
        <f>IF(females!T37&gt;0,females!T37,"")</f>
        <v>15.09</v>
      </c>
      <c r="AO11" s="111">
        <f>IF(females!T38&gt;0,females!T38,"")</f>
        <v>2.72</v>
      </c>
      <c r="AP11" s="112">
        <f>IF(females!T39&gt;0,females!T39,"")</f>
        <v>0.18025182239893972</v>
      </c>
    </row>
    <row r="12" spans="1:42" ht="14">
      <c r="A12" s="63" t="str">
        <f t="shared" si="0"/>
        <v>Genus species</v>
      </c>
      <c r="B12" s="79" t="str">
        <f t="shared" si="0"/>
        <v>Country.sample</v>
      </c>
      <c r="C12" s="101">
        <f>females!V1</f>
        <v>10</v>
      </c>
      <c r="D12" s="102">
        <f>IF(females!V3&gt;0,females!V3,"")</f>
        <v>269.3</v>
      </c>
      <c r="E12" s="113">
        <f>IF(females!V4&gt;0,females!V4,"")</f>
        <v>52.2</v>
      </c>
      <c r="F12" s="113">
        <f>IF(females!V6&gt;0,females!V6,"")</f>
        <v>23.37</v>
      </c>
      <c r="G12" s="113">
        <f>IF(females!V7&gt;0,females!V7,"")</f>
        <v>9.02</v>
      </c>
      <c r="H12" s="113">
        <f>IF(females!V8&gt;0,females!V8,"")</f>
        <v>28.53</v>
      </c>
      <c r="I12" s="113">
        <f>IF(females!V9&gt;0,females!V9,"")</f>
        <v>7.04</v>
      </c>
      <c r="J12" s="113">
        <f>IF(females!V10&gt;0,females!V10,"")</f>
        <v>52.86</v>
      </c>
      <c r="K12" s="112">
        <f>IF(females!V11&gt;0,females!V11,"")</f>
        <v>0.19628666914222057</v>
      </c>
      <c r="L12" s="114">
        <f>IF(females!V12&gt;0,females!V12,"")</f>
        <v>0.81913774973711884</v>
      </c>
      <c r="M12" s="115">
        <f>IF(females!V14&gt;0,females!V14,"")</f>
        <v>55.3</v>
      </c>
      <c r="N12" s="113" t="e">
        <f>IF(females!#REF!&gt;0,females!#REF!,"")</f>
        <v>#REF!</v>
      </c>
      <c r="O12" s="113" t="e">
        <f>IF(females!#REF!&gt;0,females!#REF!,"")</f>
        <v>#REF!</v>
      </c>
      <c r="P12" s="113">
        <f>IF(females!V15&gt;0,females!V15,"")</f>
        <v>72.28</v>
      </c>
      <c r="Q12" s="113" t="e">
        <f>IF(females!#REF!&gt;0,females!#REF!,"")</f>
        <v>#REF!</v>
      </c>
      <c r="R12" s="113">
        <f>IF(females!V16&gt;0,females!V16,"")</f>
        <v>26.27</v>
      </c>
      <c r="S12" s="113">
        <f>IF(females!V17&gt;0,females!V17,"")</f>
        <v>59.33</v>
      </c>
      <c r="T12" s="113" t="e">
        <f>IF(females!#REF!&gt;0,females!#REF!,"")</f>
        <v>#REF!</v>
      </c>
      <c r="U12" s="113">
        <f>IF(females!V18&gt;0,females!V18,"")</f>
        <v>19.84</v>
      </c>
      <c r="V12" s="113">
        <f>IF(females!V19&gt;0,females!V19,"")</f>
        <v>80.28</v>
      </c>
      <c r="W12" s="113" t="e">
        <f>IF(females!#REF!&gt;0,females!#REF!,"")</f>
        <v>#REF!</v>
      </c>
      <c r="X12" s="113" t="e">
        <f>IF(females!#REF!&gt;0,females!#REF!,"")</f>
        <v>#REF!</v>
      </c>
      <c r="Y12" s="113">
        <f>IF(females!V20&gt;0,females!V20,"")</f>
        <v>4.75</v>
      </c>
      <c r="Z12" s="113" t="e">
        <f>IF(females!#REF!&gt;0,females!#REF!,"")</f>
        <v>#REF!</v>
      </c>
      <c r="AA12" s="113" t="e">
        <f>IF(females!#REF!&gt;0,females!#REF!,"")</f>
        <v>#REF!</v>
      </c>
      <c r="AB12" s="113">
        <f>IF(females!V21&gt;0,females!V21,"")</f>
        <v>5.07</v>
      </c>
      <c r="AC12" s="113">
        <f>IF(females!V22&gt;0,females!V22,"")</f>
        <v>8</v>
      </c>
      <c r="AD12" s="113">
        <f>IF(females!V23&gt;0,females!V23,"")</f>
        <v>18.079999999999998</v>
      </c>
      <c r="AE12" s="113">
        <f>IF(females!V25&gt;0,females!V25,"")</f>
        <v>14.46</v>
      </c>
      <c r="AF12" s="113">
        <f>IF(females!V26&gt;0,females!V26,"")</f>
        <v>2.2599999999999998</v>
      </c>
      <c r="AG12" s="112">
        <f>IF(females!V27&gt;0,females!V27,"")</f>
        <v>0.15629322268326415</v>
      </c>
      <c r="AH12" s="113">
        <f>IF(females!V29&gt;0,females!V29,"")</f>
        <v>15.31</v>
      </c>
      <c r="AI12" s="113">
        <f>IF(females!V30&gt;0,females!V30,"")</f>
        <v>2.4</v>
      </c>
      <c r="AJ12" s="112">
        <f>IF(females!V31&gt;0,females!V31,"")</f>
        <v>0.15676028739386022</v>
      </c>
      <c r="AK12" s="113">
        <f>IF(females!V33&gt;0,females!V33,"")</f>
        <v>15.02</v>
      </c>
      <c r="AL12" s="111">
        <f>IF(females!V34&gt;0,females!V34,"")</f>
        <v>2.0499999999999998</v>
      </c>
      <c r="AM12" s="112">
        <f>IF(females!V35&gt;0,females!V35,"")</f>
        <v>0.13648468708388814</v>
      </c>
      <c r="AN12" s="111">
        <f>IF(females!V37&gt;0,females!V37,"")</f>
        <v>17.600000000000001</v>
      </c>
      <c r="AO12" s="111">
        <f>IF(females!V38&gt;0,females!V38,"")</f>
        <v>2.61</v>
      </c>
      <c r="AP12" s="112">
        <f>IF(females!V39&gt;0,females!V39,"")</f>
        <v>0.14829545454545454</v>
      </c>
    </row>
    <row r="13" spans="1:42" ht="14">
      <c r="A13" s="63" t="str">
        <f t="shared" si="0"/>
        <v>Genus species</v>
      </c>
      <c r="B13" s="79" t="str">
        <f t="shared" si="0"/>
        <v>Country.sample</v>
      </c>
      <c r="C13" s="101">
        <f>females!X1</f>
        <v>11</v>
      </c>
      <c r="D13" s="102">
        <f>IF(females!X3&gt;0,females!X3,"")</f>
        <v>271.04000000000002</v>
      </c>
      <c r="E13" s="113">
        <f>IF(females!X4&gt;0,females!X4,"")</f>
        <v>48.19</v>
      </c>
      <c r="F13" s="113">
        <f>IF(females!X6&gt;0,females!X6,"")</f>
        <v>23.49</v>
      </c>
      <c r="G13" s="113">
        <f>IF(females!X7&gt;0,females!X7,"")</f>
        <v>8.19</v>
      </c>
      <c r="H13" s="113">
        <f>IF(females!X8&gt;0,females!X8,"")</f>
        <v>25.58</v>
      </c>
      <c r="I13" s="113">
        <f>IF(females!X9&gt;0,females!X9,"")</f>
        <v>6.51</v>
      </c>
      <c r="J13" s="113">
        <f>IF(females!X10&gt;0,females!X10,"")</f>
        <v>53.49</v>
      </c>
      <c r="K13" s="112">
        <f>IF(females!X11&gt;0,females!X11,"")</f>
        <v>0.1973509445100354</v>
      </c>
      <c r="L13" s="114">
        <f>IF(females!X12&gt;0,females!X12,"")</f>
        <v>0.91829554339327601</v>
      </c>
      <c r="M13" s="115" t="str">
        <f>IF(females!X14&gt;0,females!X14,"")</f>
        <v/>
      </c>
      <c r="N13" s="113" t="e">
        <f>IF(females!#REF!&gt;0,females!#REF!,"")</f>
        <v>#REF!</v>
      </c>
      <c r="O13" s="113" t="e">
        <f>IF(females!#REF!&gt;0,females!#REF!,"")</f>
        <v>#REF!</v>
      </c>
      <c r="P13" s="113">
        <f>IF(females!X15&gt;0,females!X15,"")</f>
        <v>60.48</v>
      </c>
      <c r="Q13" s="113" t="e">
        <f>IF(females!#REF!&gt;0,females!#REF!,"")</f>
        <v>#REF!</v>
      </c>
      <c r="R13" s="113">
        <f>IF(females!X16&gt;0,females!X16,"")</f>
        <v>23.61</v>
      </c>
      <c r="S13" s="113">
        <f>IF(females!X17&gt;0,females!X17,"")</f>
        <v>58.87</v>
      </c>
      <c r="T13" s="113" t="e">
        <f>IF(females!#REF!&gt;0,females!#REF!,"")</f>
        <v>#REF!</v>
      </c>
      <c r="U13" s="113">
        <f>IF(females!X18&gt;0,females!X18,"")</f>
        <v>17.59</v>
      </c>
      <c r="V13" s="113">
        <f>IF(females!X19&gt;0,females!X19,"")</f>
        <v>77.06</v>
      </c>
      <c r="W13" s="113" t="e">
        <f>IF(females!#REF!&gt;0,females!#REF!,"")</f>
        <v>#REF!</v>
      </c>
      <c r="X13" s="113" t="e">
        <f>IF(females!#REF!&gt;0,females!#REF!,"")</f>
        <v>#REF!</v>
      </c>
      <c r="Y13" s="113">
        <f>IF(females!X20&gt;0,females!X20,"")</f>
        <v>4.3600000000000003</v>
      </c>
      <c r="Z13" s="113" t="e">
        <f>IF(females!#REF!&gt;0,females!#REF!,"")</f>
        <v>#REF!</v>
      </c>
      <c r="AA13" s="113" t="e">
        <f>IF(females!#REF!&gt;0,females!#REF!,"")</f>
        <v>#REF!</v>
      </c>
      <c r="AB13" s="113">
        <f>IF(females!X21&gt;0,females!X21,"")</f>
        <v>4.33</v>
      </c>
      <c r="AC13" s="113">
        <f>IF(females!X22&gt;0,females!X22,"")</f>
        <v>9</v>
      </c>
      <c r="AD13" s="113">
        <f>IF(females!X23&gt;0,females!X23,"")</f>
        <v>15.76</v>
      </c>
      <c r="AE13" s="113">
        <f>IF(females!X25&gt;0,females!X25,"")</f>
        <v>14.7</v>
      </c>
      <c r="AF13" s="113">
        <f>IF(females!X26&gt;0,females!X26,"")</f>
        <v>2.23</v>
      </c>
      <c r="AG13" s="112">
        <f>IF(females!X27&gt;0,females!X27,"")</f>
        <v>0.15170068027210884</v>
      </c>
      <c r="AH13" s="113">
        <f>IF(females!X29&gt;0,females!X29,"")</f>
        <v>13.13</v>
      </c>
      <c r="AI13" s="113">
        <f>IF(females!X30&gt;0,females!X30,"")</f>
        <v>2.68</v>
      </c>
      <c r="AJ13" s="112">
        <f>IF(females!X31&gt;0,females!X31,"")</f>
        <v>0.2041127189642041</v>
      </c>
      <c r="AK13" s="113">
        <f>IF(females!X33&gt;0,females!X33,"")</f>
        <v>12.51</v>
      </c>
      <c r="AL13" s="111">
        <f>IF(females!X34&gt;0,females!X34,"")</f>
        <v>2.64</v>
      </c>
      <c r="AM13" s="112">
        <f>IF(females!X35&gt;0,females!X35,"")</f>
        <v>0.21103117505995206</v>
      </c>
      <c r="AN13" s="111">
        <f>IF(females!X37&gt;0,females!X37,"")</f>
        <v>15.1</v>
      </c>
      <c r="AO13" s="111" t="str">
        <f>IF(females!X38&gt;0,females!X38,"")</f>
        <v/>
      </c>
      <c r="AP13" s="112" t="str">
        <f>IF(females!X39&gt;0,females!X39,"")</f>
        <v/>
      </c>
    </row>
    <row r="14" spans="1:42" ht="14">
      <c r="A14" s="63" t="str">
        <f t="shared" si="0"/>
        <v>Genus species</v>
      </c>
      <c r="B14" s="79" t="str">
        <f t="shared" si="0"/>
        <v>Country.sample</v>
      </c>
      <c r="C14" s="101">
        <f>females!Z1</f>
        <v>12</v>
      </c>
      <c r="D14" s="102">
        <f>IF(females!Z3&gt;0,females!Z3,"")</f>
        <v>216.37</v>
      </c>
      <c r="E14" s="113">
        <f>IF(females!Z4&gt;0,females!Z4,"")</f>
        <v>44.33</v>
      </c>
      <c r="F14" s="113">
        <f>IF(females!Z6&gt;0,females!Z6,"")</f>
        <v>24.24</v>
      </c>
      <c r="G14" s="113">
        <f>IF(females!Z7&gt;0,females!Z7,"")</f>
        <v>10.31</v>
      </c>
      <c r="H14" s="113">
        <f>IF(females!Z8&gt;0,females!Z8,"")</f>
        <v>27.17</v>
      </c>
      <c r="I14" s="113">
        <f>IF(females!Z9&gt;0,females!Z9,"")</f>
        <v>6.93</v>
      </c>
      <c r="J14" s="113">
        <f>IF(females!Z10&gt;0,females!Z10,"")</f>
        <v>53.67</v>
      </c>
      <c r="K14" s="112">
        <f>IF(females!Z11&gt;0,females!Z11,"")</f>
        <v>0.24804732633914128</v>
      </c>
      <c r="L14" s="114">
        <f>IF(females!Z12&gt;0,females!Z12,"")</f>
        <v>0.89216047110783947</v>
      </c>
      <c r="M14" s="115">
        <f>IF(females!Z14&gt;0,females!Z14,"")</f>
        <v>54.8</v>
      </c>
      <c r="N14" s="113" t="e">
        <f>IF(females!#REF!&gt;0,females!#REF!,"")</f>
        <v>#REF!</v>
      </c>
      <c r="O14" s="113" t="e">
        <f>IF(females!#REF!&gt;0,females!#REF!,"")</f>
        <v>#REF!</v>
      </c>
      <c r="P14" s="113">
        <f>IF(females!Z15&gt;0,females!Z15,"")</f>
        <v>69.650000000000006</v>
      </c>
      <c r="Q14" s="113" t="e">
        <f>IF(females!#REF!&gt;0,females!#REF!,"")</f>
        <v>#REF!</v>
      </c>
      <c r="R14" s="113">
        <f>IF(females!Z16&gt;0,females!Z16,"")</f>
        <v>26.33</v>
      </c>
      <c r="S14" s="113" t="str">
        <f>IF(females!Z17&gt;0,females!Z17,"")</f>
        <v/>
      </c>
      <c r="T14" s="113" t="e">
        <f>IF(females!#REF!&gt;0,females!#REF!,"")</f>
        <v>#REF!</v>
      </c>
      <c r="U14" s="113">
        <f>IF(females!Z18&gt;0,females!Z18,"")</f>
        <v>17.13</v>
      </c>
      <c r="V14" s="113">
        <f>IF(females!Z19&gt;0,females!Z19,"")</f>
        <v>71.92</v>
      </c>
      <c r="W14" s="113" t="e">
        <f>IF(females!#REF!&gt;0,females!#REF!,"")</f>
        <v>#REF!</v>
      </c>
      <c r="X14" s="113" t="e">
        <f>IF(females!#REF!&gt;0,females!#REF!,"")</f>
        <v>#REF!</v>
      </c>
      <c r="Y14" s="113">
        <f>IF(females!Z20&gt;0,females!Z20,"")</f>
        <v>4.07</v>
      </c>
      <c r="Z14" s="113" t="e">
        <f>IF(females!#REF!&gt;0,females!#REF!,"")</f>
        <v>#REF!</v>
      </c>
      <c r="AA14" s="113" t="e">
        <f>IF(females!#REF!&gt;0,females!#REF!,"")</f>
        <v>#REF!</v>
      </c>
      <c r="AB14" s="113">
        <f>IF(females!Z21&gt;0,females!Z21,"")</f>
        <v>4.66</v>
      </c>
      <c r="AC14" s="113">
        <f>IF(females!Z22&gt;0,females!Z22,"")</f>
        <v>8</v>
      </c>
      <c r="AD14" s="113">
        <f>IF(females!Z23&gt;0,females!Z23,"")</f>
        <v>14.78</v>
      </c>
      <c r="AE14" s="113">
        <f>IF(females!Z25&gt;0,females!Z25,"")</f>
        <v>16.04</v>
      </c>
      <c r="AF14" s="113">
        <f>IF(females!Z26&gt;0,females!Z26,"")</f>
        <v>2.78</v>
      </c>
      <c r="AG14" s="112">
        <f>IF(females!Z27&gt;0,females!Z27,"")</f>
        <v>0.17331670822942644</v>
      </c>
      <c r="AH14" s="113">
        <f>IF(females!Z29&gt;0,females!Z29,"")</f>
        <v>13.66</v>
      </c>
      <c r="AI14" s="113">
        <f>IF(females!Z30&gt;0,females!Z30,"")</f>
        <v>2.4900000000000002</v>
      </c>
      <c r="AJ14" s="112">
        <f>IF(females!Z31&gt;0,females!Z31,"")</f>
        <v>0.18228404099560763</v>
      </c>
      <c r="AK14" s="113">
        <f>IF(females!Z33&gt;0,females!Z33,"")</f>
        <v>15.21</v>
      </c>
      <c r="AL14" s="111">
        <f>IF(females!Z34&gt;0,females!Z34,"")</f>
        <v>2.27</v>
      </c>
      <c r="AM14" s="112">
        <f>IF(females!Z35&gt;0,females!Z35,"")</f>
        <v>0.14924391847468771</v>
      </c>
      <c r="AN14" s="111">
        <f>IF(females!Z37&gt;0,females!Z37,"")</f>
        <v>16.350000000000001</v>
      </c>
      <c r="AO14" s="111">
        <f>IF(females!Z38&gt;0,females!Z38,"")</f>
        <v>2.41</v>
      </c>
      <c r="AP14" s="112">
        <f>IF(females!Z39&gt;0,females!Z39,"")</f>
        <v>0.1474006116207951</v>
      </c>
    </row>
    <row r="15" spans="1:42" ht="14">
      <c r="A15" s="63" t="str">
        <f t="shared" si="0"/>
        <v>Genus species</v>
      </c>
      <c r="B15" s="79" t="str">
        <f t="shared" si="0"/>
        <v>Country.sample</v>
      </c>
      <c r="C15" s="101">
        <f>females!AB1</f>
        <v>13</v>
      </c>
      <c r="D15" s="102">
        <f>IF(females!AB3&gt;0,females!AB3,"")</f>
        <v>233.33</v>
      </c>
      <c r="E15" s="113">
        <f>IF(females!AB4&gt;0,females!AB4,"")</f>
        <v>48.46</v>
      </c>
      <c r="F15" s="113">
        <f>IF(females!AB6&gt;0,females!AB6,"")</f>
        <v>26.77</v>
      </c>
      <c r="G15" s="113">
        <f>IF(females!AB7&gt;0,females!AB7,"")</f>
        <v>9.76</v>
      </c>
      <c r="H15" s="113">
        <f>IF(females!AB8&gt;0,females!AB8,"")</f>
        <v>31.3</v>
      </c>
      <c r="I15" s="113">
        <f>IF(females!AB9&gt;0,females!AB9,"")</f>
        <v>7.4</v>
      </c>
      <c r="J15" s="113">
        <f>IF(females!AB10&gt;0,females!AB10,"")</f>
        <v>54.78</v>
      </c>
      <c r="K15" s="112">
        <f>IF(females!AB11&gt;0,females!AB11,"")</f>
        <v>0.23477478249689279</v>
      </c>
      <c r="L15" s="114">
        <f>IF(females!AB12&gt;0,females!AB12,"")</f>
        <v>0.85527156549520766</v>
      </c>
      <c r="M15" s="115">
        <f>IF(females!AB14&gt;0,females!AB14,"")</f>
        <v>77.849999999999994</v>
      </c>
      <c r="N15" s="113" t="e">
        <f>IF(females!#REF!&gt;0,females!#REF!,"")</f>
        <v>#REF!</v>
      </c>
      <c r="O15" s="113" t="e">
        <f>IF(females!#REF!&gt;0,females!#REF!,"")</f>
        <v>#REF!</v>
      </c>
      <c r="P15" s="113">
        <f>IF(females!AB15&gt;0,females!AB15,"")</f>
        <v>88.13</v>
      </c>
      <c r="Q15" s="113" t="e">
        <f>IF(females!#REF!&gt;0,females!#REF!,"")</f>
        <v>#REF!</v>
      </c>
      <c r="R15" s="113">
        <f>IF(females!AB16&gt;0,females!AB16,"")</f>
        <v>30.55</v>
      </c>
      <c r="S15" s="113">
        <f>IF(females!AB17&gt;0,females!AB17,"")</f>
        <v>64.58</v>
      </c>
      <c r="T15" s="113" t="e">
        <f>IF(females!#REF!&gt;0,females!#REF!,"")</f>
        <v>#REF!</v>
      </c>
      <c r="U15" s="113">
        <f>IF(females!AB18&gt;0,females!AB18,"")</f>
        <v>22.77</v>
      </c>
      <c r="V15" s="113">
        <f>IF(females!AB19&gt;0,females!AB19,"")</f>
        <v>90.53</v>
      </c>
      <c r="W15" s="113" t="e">
        <f>IF(females!#REF!&gt;0,females!#REF!,"")</f>
        <v>#REF!</v>
      </c>
      <c r="X15" s="113" t="e">
        <f>IF(females!#REF!&gt;0,females!#REF!,"")</f>
        <v>#REF!</v>
      </c>
      <c r="Y15" s="113">
        <f>IF(females!AB20&gt;0,females!AB20,"")</f>
        <v>5.38</v>
      </c>
      <c r="Z15" s="113" t="e">
        <f>IF(females!#REF!&gt;0,females!#REF!,"")</f>
        <v>#REF!</v>
      </c>
      <c r="AA15" s="113" t="e">
        <f>IF(females!#REF!&gt;0,females!#REF!,"")</f>
        <v>#REF!</v>
      </c>
      <c r="AB15" s="113">
        <f>IF(females!AB21&gt;0,females!AB21,"")</f>
        <v>4.43</v>
      </c>
      <c r="AC15" s="113" t="str">
        <f>IF(females!AB22&gt;0,females!AB22,"")</f>
        <v/>
      </c>
      <c r="AD15" s="113">
        <f>IF(females!AB23&gt;0,females!AB23,"")</f>
        <v>15.55</v>
      </c>
      <c r="AE15" s="113">
        <f>IF(females!AB25&gt;0,females!AB25,"")</f>
        <v>15.79</v>
      </c>
      <c r="AF15" s="113" t="str">
        <f>IF(females!AB26&gt;0,females!AB26,"")</f>
        <v/>
      </c>
      <c r="AG15" s="112" t="str">
        <f>IF(females!AB27&gt;0,females!AB27,"")</f>
        <v/>
      </c>
      <c r="AH15" s="113">
        <f>IF(females!AB29&gt;0,females!AB29,"")</f>
        <v>15.12</v>
      </c>
      <c r="AI15" s="113" t="str">
        <f>IF(females!AB30&gt;0,females!AB30,"")</f>
        <v/>
      </c>
      <c r="AJ15" s="112" t="str">
        <f>IF(females!AB31&gt;0,females!AB31,"")</f>
        <v/>
      </c>
      <c r="AK15" s="113">
        <f>IF(females!AB33&gt;0,females!AB33,"")</f>
        <v>17.48</v>
      </c>
      <c r="AL15" s="111" t="str">
        <f>IF(females!AB34&gt;0,females!AB34,"")</f>
        <v/>
      </c>
      <c r="AM15" s="112" t="str">
        <f>IF(females!AB35&gt;0,females!AB35,"")</f>
        <v/>
      </c>
      <c r="AN15" s="111">
        <f>IF(females!AB37&gt;0,females!AB37,"")</f>
        <v>17.21</v>
      </c>
      <c r="AO15" s="111" t="str">
        <f>IF(females!AB38&gt;0,females!AB38,"")</f>
        <v/>
      </c>
      <c r="AP15" s="112" t="str">
        <f>IF(females!AB39&gt;0,females!AB39,"")</f>
        <v/>
      </c>
    </row>
    <row r="16" spans="1:42" ht="14">
      <c r="A16" s="63" t="str">
        <f t="shared" si="0"/>
        <v>Genus species</v>
      </c>
      <c r="B16" s="79" t="str">
        <f t="shared" si="0"/>
        <v>Country.sample</v>
      </c>
      <c r="C16" s="101">
        <f>females!AD1</f>
        <v>14</v>
      </c>
      <c r="D16" s="102">
        <f>IF(females!AD3&gt;0,females!AD3,"")</f>
        <v>279.73</v>
      </c>
      <c r="E16" s="113">
        <f>IF(females!AD4&gt;0,females!AD4,"")</f>
        <v>60.21</v>
      </c>
      <c r="F16" s="113">
        <f>IF(females!AD6&gt;0,females!AD6,"")</f>
        <v>25.59</v>
      </c>
      <c r="G16" s="113">
        <f>IF(females!AD7&gt;0,females!AD7,"")</f>
        <v>9.8800000000000008</v>
      </c>
      <c r="H16" s="113">
        <f>IF(females!AD8&gt;0,females!AD8,"")</f>
        <v>31.55</v>
      </c>
      <c r="I16" s="113">
        <f>IF(females!AD9&gt;0,females!AD9,"")</f>
        <v>7.22</v>
      </c>
      <c r="J16" s="113">
        <f>IF(females!AD10&gt;0,females!AD10,"")</f>
        <v>52.75</v>
      </c>
      <c r="K16" s="112">
        <f>IF(females!AD11&gt;0,females!AD11,"")</f>
        <v>0.18857469702927823</v>
      </c>
      <c r="L16" s="114">
        <f>IF(females!AD12&gt;0,females!AD12,"")</f>
        <v>0.81109350237717903</v>
      </c>
      <c r="M16" s="115">
        <f>IF(females!AD14&gt;0,females!AD14,"")</f>
        <v>70.34</v>
      </c>
      <c r="N16" s="113" t="e">
        <f>IF(females!#REF!&gt;0,females!#REF!,"")</f>
        <v>#REF!</v>
      </c>
      <c r="O16" s="113" t="e">
        <f>IF(females!#REF!&gt;0,females!#REF!,"")</f>
        <v>#REF!</v>
      </c>
      <c r="P16" s="113">
        <f>IF(females!AD15&gt;0,females!AD15,"")</f>
        <v>92.06</v>
      </c>
      <c r="Q16" s="113" t="e">
        <f>IF(females!#REF!&gt;0,females!#REF!,"")</f>
        <v>#REF!</v>
      </c>
      <c r="R16" s="113">
        <f>IF(females!AD16&gt;0,females!AD16,"")</f>
        <v>26.62</v>
      </c>
      <c r="S16" s="113" t="str">
        <f>IF(females!AD17&gt;0,females!AD17,"")</f>
        <v/>
      </c>
      <c r="T16" s="113" t="e">
        <f>IF(females!#REF!&gt;0,females!#REF!,"")</f>
        <v>#REF!</v>
      </c>
      <c r="U16" s="113">
        <f>IF(females!AD18&gt;0,females!AD18,"")</f>
        <v>18.3</v>
      </c>
      <c r="V16" s="113">
        <f>IF(females!AD19&gt;0,females!AD19,"")</f>
        <v>114.37</v>
      </c>
      <c r="W16" s="113" t="e">
        <f>IF(females!#REF!&gt;0,females!#REF!,"")</f>
        <v>#REF!</v>
      </c>
      <c r="X16" s="113" t="e">
        <f>IF(females!#REF!&gt;0,females!#REF!,"")</f>
        <v>#REF!</v>
      </c>
      <c r="Y16" s="113">
        <f>IF(females!AD20&gt;0,females!AD20,"")</f>
        <v>3.74</v>
      </c>
      <c r="Z16" s="113" t="e">
        <f>IF(females!#REF!&gt;0,females!#REF!,"")</f>
        <v>#REF!</v>
      </c>
      <c r="AA16" s="113" t="e">
        <f>IF(females!#REF!&gt;0,females!#REF!,"")</f>
        <v>#REF!</v>
      </c>
      <c r="AB16" s="113">
        <f>IF(females!AD21&gt;0,females!AD21,"")</f>
        <v>4.95</v>
      </c>
      <c r="AC16" s="113">
        <f>IF(females!AD22&gt;0,females!AD22,"")</f>
        <v>8</v>
      </c>
      <c r="AD16" s="113">
        <f>IF(females!AD23&gt;0,females!AD23,"")</f>
        <v>17.239999999999998</v>
      </c>
      <c r="AE16" s="113">
        <f>IF(females!AD25&gt;0,females!AD25,"")</f>
        <v>16.89</v>
      </c>
      <c r="AF16" s="113">
        <f>IF(females!AD26&gt;0,females!AD26,"")</f>
        <v>2.5</v>
      </c>
      <c r="AG16" s="112">
        <f>IF(females!AD27&gt;0,females!AD27,"")</f>
        <v>0.14801657785671996</v>
      </c>
      <c r="AH16" s="113">
        <f>IF(females!AD29&gt;0,females!AD29,"")</f>
        <v>16.93</v>
      </c>
      <c r="AI16" s="113">
        <f>IF(females!AD30&gt;0,females!AD30,"")</f>
        <v>2.41</v>
      </c>
      <c r="AJ16" s="112">
        <f>IF(females!AD31&gt;0,females!AD31,"")</f>
        <v>0.14235085646780862</v>
      </c>
      <c r="AK16" s="113">
        <f>IF(females!AD33&gt;0,females!AD33,"")</f>
        <v>15.9</v>
      </c>
      <c r="AL16" s="111">
        <f>IF(females!AD34&gt;0,females!AD34,"")</f>
        <v>2.17</v>
      </c>
      <c r="AM16" s="112">
        <f>IF(females!AD35&gt;0,females!AD35,"")</f>
        <v>0.13647798742138365</v>
      </c>
      <c r="AN16" s="111">
        <f>IF(females!AD37&gt;0,females!AD37,"")</f>
        <v>19.329999999999998</v>
      </c>
      <c r="AO16" s="111">
        <f>IF(females!AD38&gt;0,females!AD38,"")</f>
        <v>2.93</v>
      </c>
      <c r="AP16" s="112">
        <f>IF(females!AD39&gt;0,females!AD39,"")</f>
        <v>0.15157785825142267</v>
      </c>
    </row>
    <row r="17" spans="1:42" ht="14">
      <c r="A17" s="63" t="str">
        <f t="shared" si="0"/>
        <v>Genus species</v>
      </c>
      <c r="B17" s="79" t="str">
        <f t="shared" si="0"/>
        <v>Country.sample</v>
      </c>
      <c r="C17" s="101">
        <f>females!AF1</f>
        <v>15</v>
      </c>
      <c r="D17" s="102">
        <f>IF(females!AF3&gt;0,females!AF3,"")</f>
        <v>253</v>
      </c>
      <c r="E17" s="113">
        <f>IF(females!AF4&gt;0,females!AF4,"")</f>
        <v>52.3</v>
      </c>
      <c r="F17" s="113">
        <f>IF(females!AF6&gt;0,females!AF6,"")</f>
        <v>24.5</v>
      </c>
      <c r="G17" s="113">
        <f>IF(females!AF7&gt;0,females!AF7,"")</f>
        <v>8.9</v>
      </c>
      <c r="H17" s="113">
        <f>IF(females!AF8&gt;0,females!AF8,"")</f>
        <v>27.4</v>
      </c>
      <c r="I17" s="113">
        <f>IF(females!AF9&gt;0,females!AF9,"")</f>
        <v>6.5</v>
      </c>
      <c r="J17" s="113">
        <f>IF(females!AF10&gt;0,females!AF10,"")</f>
        <v>53</v>
      </c>
      <c r="K17" s="112">
        <f>IF(females!AF11&gt;0,females!AF11,"")</f>
        <v>0.20948616600790515</v>
      </c>
      <c r="L17" s="114">
        <f>IF(females!AF12&gt;0,females!AF12,"")</f>
        <v>0.89416058394160591</v>
      </c>
      <c r="M17" s="115">
        <f>IF(females!AF14&gt;0,females!AF14,"")</f>
        <v>41.6</v>
      </c>
      <c r="N17" s="113" t="e">
        <f>IF(females!#REF!&gt;0,females!#REF!,"")</f>
        <v>#REF!</v>
      </c>
      <c r="O17" s="113" t="e">
        <f>IF(females!#REF!&gt;0,females!#REF!,"")</f>
        <v>#REF!</v>
      </c>
      <c r="P17" s="113">
        <f>IF(females!AF15&gt;0,females!AF15,"")</f>
        <v>79</v>
      </c>
      <c r="Q17" s="113" t="e">
        <f>IF(females!#REF!&gt;0,females!#REF!,"")</f>
        <v>#REF!</v>
      </c>
      <c r="R17" s="113">
        <f>IF(females!AF16&gt;0,females!AF16,"")</f>
        <v>27.1</v>
      </c>
      <c r="S17" s="113">
        <f>IF(females!AF17&gt;0,females!AF17,"")</f>
        <v>55.16</v>
      </c>
      <c r="T17" s="113" t="e">
        <f>IF(females!#REF!&gt;0,females!#REF!,"")</f>
        <v>#REF!</v>
      </c>
      <c r="U17" s="113">
        <f>IF(females!AF18&gt;0,females!AF18,"")</f>
        <v>16.600000000000001</v>
      </c>
      <c r="V17" s="113">
        <f>IF(females!AF19&gt;0,females!AF19,"")</f>
        <v>69.7</v>
      </c>
      <c r="W17" s="113" t="e">
        <f>IF(females!#REF!&gt;0,females!#REF!,"")</f>
        <v>#REF!</v>
      </c>
      <c r="X17" s="113" t="e">
        <f>IF(females!#REF!&gt;0,females!#REF!,"")</f>
        <v>#REF!</v>
      </c>
      <c r="Y17" s="113" t="str">
        <f>IF(females!AF20&gt;0,females!AF20,"")</f>
        <v/>
      </c>
      <c r="Z17" s="113" t="e">
        <f>IF(females!#REF!&gt;0,females!#REF!,"")</f>
        <v>#REF!</v>
      </c>
      <c r="AA17" s="113" t="e">
        <f>IF(females!#REF!&gt;0,females!#REF!,"")</f>
        <v>#REF!</v>
      </c>
      <c r="AB17" s="113" t="str">
        <f>IF(females!AF21&gt;0,females!AF21,"")</f>
        <v/>
      </c>
      <c r="AC17" s="113">
        <f>IF(females!AF22&gt;0,females!AF22,"")</f>
        <v>7</v>
      </c>
      <c r="AD17" s="113">
        <f>IF(females!AF23&gt;0,females!AF23,"")</f>
        <v>14.7</v>
      </c>
      <c r="AE17" s="113">
        <f>IF(females!AF25&gt;0,females!AF25,"")</f>
        <v>15</v>
      </c>
      <c r="AF17" s="113" t="str">
        <f>IF(females!AF26&gt;0,females!AF26,"")</f>
        <v/>
      </c>
      <c r="AG17" s="112" t="str">
        <f>IF(females!AF27&gt;0,females!AF27,"")</f>
        <v/>
      </c>
      <c r="AH17" s="113" t="str">
        <f>IF(females!AF29&gt;0,females!AF29,"")</f>
        <v/>
      </c>
      <c r="AI17" s="113" t="str">
        <f>IF(females!AF30&gt;0,females!AF30,"")</f>
        <v/>
      </c>
      <c r="AJ17" s="112" t="str">
        <f>IF(females!AF31&gt;0,females!AF31,"")</f>
        <v/>
      </c>
      <c r="AK17" s="113">
        <f>IF(females!AF33&gt;0,females!AF33,"")</f>
        <v>14.4</v>
      </c>
      <c r="AL17" s="111" t="str">
        <f>IF(females!AF34&gt;0,females!AF34,"")</f>
        <v/>
      </c>
      <c r="AM17" s="112" t="str">
        <f>IF(females!AF35&gt;0,females!AF35,"")</f>
        <v/>
      </c>
      <c r="AN17" s="111">
        <f>IF(females!AF37&gt;0,females!AF37,"")</f>
        <v>16.100000000000001</v>
      </c>
      <c r="AO17" s="111">
        <f>IF(females!AF38&gt;0,females!AF38,"")</f>
        <v>2.6</v>
      </c>
      <c r="AP17" s="112">
        <f>IF(females!AF39&gt;0,females!AF39,"")</f>
        <v>0.16149068322981366</v>
      </c>
    </row>
    <row r="18" spans="1:42" ht="14">
      <c r="A18" s="63" t="str">
        <f t="shared" si="0"/>
        <v>Genus species</v>
      </c>
      <c r="B18" s="79" t="str">
        <f t="shared" si="0"/>
        <v>Country.sample</v>
      </c>
      <c r="C18" s="101">
        <f>females!AH1</f>
        <v>16</v>
      </c>
      <c r="D18" s="102">
        <f>IF(females!AH3&gt;0,females!AH3,"")</f>
        <v>221</v>
      </c>
      <c r="E18" s="113">
        <f>IF(females!AH4&gt;0,females!AH4,"")</f>
        <v>49.1</v>
      </c>
      <c r="F18" s="113" t="str">
        <f>IF(females!AH6&gt;0,females!AH6,"")</f>
        <v/>
      </c>
      <c r="G18" s="113">
        <f>IF(females!AH7&gt;0,females!AH7,"")</f>
        <v>9</v>
      </c>
      <c r="H18" s="113">
        <f>IF(females!AH8&gt;0,females!AH8,"")</f>
        <v>27</v>
      </c>
      <c r="I18" s="113">
        <f>IF(females!AH9&gt;0,females!AH9,"")</f>
        <v>6.3</v>
      </c>
      <c r="J18" s="113">
        <f>IF(females!AH10&gt;0,females!AH10,"")</f>
        <v>53</v>
      </c>
      <c r="K18" s="112">
        <f>IF(females!AH11&gt;0,females!AH11,"")</f>
        <v>0.23981900452488689</v>
      </c>
      <c r="L18" s="114" t="str">
        <f>IF(females!AH12&gt;0,females!AH12,"")</f>
        <v/>
      </c>
      <c r="M18" s="115">
        <f>IF(females!AH14&gt;0,females!AH14,"")</f>
        <v>53.2</v>
      </c>
      <c r="N18" s="113" t="e">
        <f>IF(females!#REF!&gt;0,females!#REF!,"")</f>
        <v>#REF!</v>
      </c>
      <c r="O18" s="113" t="e">
        <f>IF(females!#REF!&gt;0,females!#REF!,"")</f>
        <v>#REF!</v>
      </c>
      <c r="P18" s="113">
        <f>IF(females!AH15&gt;0,females!AH15,"")</f>
        <v>74.3</v>
      </c>
      <c r="Q18" s="113" t="e">
        <f>IF(females!#REF!&gt;0,females!#REF!,"")</f>
        <v>#REF!</v>
      </c>
      <c r="R18" s="113">
        <f>IF(females!AH16&gt;0,females!AH16,"")</f>
        <v>23</v>
      </c>
      <c r="S18" s="113">
        <f>IF(females!AH17&gt;0,females!AH17,"")</f>
        <v>50.58</v>
      </c>
      <c r="T18" s="113" t="e">
        <f>IF(females!#REF!&gt;0,females!#REF!,"")</f>
        <v>#REF!</v>
      </c>
      <c r="U18" s="113">
        <f>IF(females!AH18&gt;0,females!AH18,"")</f>
        <v>17.399999999999999</v>
      </c>
      <c r="V18" s="113">
        <f>IF(females!AH19&gt;0,females!AH19,"")</f>
        <v>74.23</v>
      </c>
      <c r="W18" s="113" t="e">
        <f>IF(females!#REF!&gt;0,females!#REF!,"")</f>
        <v>#REF!</v>
      </c>
      <c r="X18" s="113" t="e">
        <f>IF(females!#REF!&gt;0,females!#REF!,"")</f>
        <v>#REF!</v>
      </c>
      <c r="Y18" s="113">
        <f>IF(females!AH20&gt;0,females!AH20,"")</f>
        <v>4.2</v>
      </c>
      <c r="Z18" s="113" t="e">
        <f>IF(females!#REF!&gt;0,females!#REF!,"")</f>
        <v>#REF!</v>
      </c>
      <c r="AA18" s="113" t="e">
        <f>IF(females!#REF!&gt;0,females!#REF!,"")</f>
        <v>#REF!</v>
      </c>
      <c r="AB18" s="113" t="str">
        <f>IF(females!AH21&gt;0,females!AH21,"")</f>
        <v/>
      </c>
      <c r="AC18" s="113">
        <f>IF(females!AH22&gt;0,females!AH22,"")</f>
        <v>9</v>
      </c>
      <c r="AD18" s="113">
        <f>IF(females!AH23&gt;0,females!AH23,"")</f>
        <v>16.600000000000001</v>
      </c>
      <c r="AE18" s="113">
        <f>IF(females!AH25&gt;0,females!AH25,"")</f>
        <v>14.8</v>
      </c>
      <c r="AF18" s="113">
        <f>IF(females!AH26&gt;0,females!AH26,"")</f>
        <v>2.4</v>
      </c>
      <c r="AG18" s="112">
        <f>IF(females!AH27&gt;0,females!AH27,"")</f>
        <v>0.16216216216216214</v>
      </c>
      <c r="AH18" s="113" t="str">
        <f>IF(females!AH29&gt;0,females!AH29,"")</f>
        <v/>
      </c>
      <c r="AI18" s="113" t="str">
        <f>IF(females!AH30&gt;0,females!AH30,"")</f>
        <v/>
      </c>
      <c r="AJ18" s="112" t="str">
        <f>IF(females!AH31&gt;0,females!AH31,"")</f>
        <v/>
      </c>
      <c r="AK18" s="113">
        <f>IF(females!AH33&gt;0,females!AH33,"")</f>
        <v>14.1</v>
      </c>
      <c r="AL18" s="111">
        <f>IF(females!AH34&gt;0,females!AH34,"")</f>
        <v>2.2000000000000002</v>
      </c>
      <c r="AM18" s="112">
        <f>IF(females!AH35&gt;0,females!AH35,"")</f>
        <v>0.15602836879432624</v>
      </c>
      <c r="AN18" s="111">
        <f>IF(females!AH37&gt;0,females!AH37,"")</f>
        <v>17.100000000000001</v>
      </c>
      <c r="AO18" s="111" t="str">
        <f>IF(females!AH38&gt;0,females!AH38,"")</f>
        <v/>
      </c>
      <c r="AP18" s="112" t="str">
        <f>IF(females!AH39&gt;0,females!AH39,"")</f>
        <v/>
      </c>
    </row>
    <row r="19" spans="1:42" ht="14">
      <c r="A19" s="63" t="str">
        <f t="shared" si="0"/>
        <v>Genus species</v>
      </c>
      <c r="B19" s="79" t="str">
        <f t="shared" si="0"/>
        <v>Country.sample</v>
      </c>
      <c r="C19" s="101">
        <f>females!AJ1</f>
        <v>17</v>
      </c>
      <c r="D19" s="102">
        <f>IF(females!AJ3&gt;0,females!AJ3,"")</f>
        <v>210</v>
      </c>
      <c r="E19" s="113">
        <f>IF(females!AJ4&gt;0,females!AJ4,"")</f>
        <v>42.7</v>
      </c>
      <c r="F19" s="113">
        <f>IF(females!AJ6&gt;0,females!AJ6,"")</f>
        <v>18.5</v>
      </c>
      <c r="G19" s="113">
        <f>IF(females!AJ7&gt;0,females!AJ7,"")</f>
        <v>7.5</v>
      </c>
      <c r="H19" s="113">
        <f>IF(females!AJ8&gt;0,females!AJ8,"")</f>
        <v>24.4</v>
      </c>
      <c r="I19" s="113">
        <f>IF(females!AJ9&gt;0,females!AJ9,"")</f>
        <v>5.9</v>
      </c>
      <c r="J19" s="113">
        <f>IF(females!AJ10&gt;0,females!AJ10,"")</f>
        <v>46.99</v>
      </c>
      <c r="K19" s="112">
        <f>IF(females!AJ11&gt;0,females!AJ11,"")</f>
        <v>0.22376190476190477</v>
      </c>
      <c r="L19" s="114">
        <f>IF(females!AJ12&gt;0,females!AJ12,"")</f>
        <v>0.75819672131147542</v>
      </c>
      <c r="M19" s="115">
        <f>IF(females!AJ14&gt;0,females!AJ14,"")</f>
        <v>36.58</v>
      </c>
      <c r="N19" s="113" t="e">
        <f>IF(females!#REF!&gt;0,females!#REF!,"")</f>
        <v>#REF!</v>
      </c>
      <c r="O19" s="113" t="e">
        <f>IF(females!#REF!&gt;0,females!#REF!,"")</f>
        <v>#REF!</v>
      </c>
      <c r="P19" s="113">
        <f>IF(females!AJ15&gt;0,females!AJ15,"")</f>
        <v>57.9</v>
      </c>
      <c r="Q19" s="113" t="e">
        <f>IF(females!#REF!&gt;0,females!#REF!,"")</f>
        <v>#REF!</v>
      </c>
      <c r="R19" s="113">
        <f>IF(females!AJ16&gt;0,females!AJ16,"")</f>
        <v>17.100000000000001</v>
      </c>
      <c r="S19" s="113" t="str">
        <f>IF(females!AJ17&gt;0,females!AJ17,"")</f>
        <v/>
      </c>
      <c r="T19" s="113" t="e">
        <f>IF(females!#REF!&gt;0,females!#REF!,"")</f>
        <v>#REF!</v>
      </c>
      <c r="U19" s="113" t="str">
        <f>IF(females!AJ18&gt;0,females!AJ18,"")</f>
        <v/>
      </c>
      <c r="V19" s="113">
        <f>IF(females!AJ19&gt;0,females!AJ19,"")</f>
        <v>46.7</v>
      </c>
      <c r="W19" s="113" t="e">
        <f>IF(females!#REF!&gt;0,females!#REF!,"")</f>
        <v>#REF!</v>
      </c>
      <c r="X19" s="113" t="e">
        <f>IF(females!#REF!&gt;0,females!#REF!,"")</f>
        <v>#REF!</v>
      </c>
      <c r="Y19" s="113">
        <f>IF(females!AJ20&gt;0,females!AJ20,"")</f>
        <v>4</v>
      </c>
      <c r="Z19" s="113" t="e">
        <f>IF(females!#REF!&gt;0,females!#REF!,"")</f>
        <v>#REF!</v>
      </c>
      <c r="AA19" s="113" t="e">
        <f>IF(females!#REF!&gt;0,females!#REF!,"")</f>
        <v>#REF!</v>
      </c>
      <c r="AB19" s="113">
        <f>IF(females!AJ21&gt;0,females!AJ21,"")</f>
        <v>4.2</v>
      </c>
      <c r="AC19" s="113">
        <f>IF(females!AJ22&gt;0,females!AJ22,"")</f>
        <v>7</v>
      </c>
      <c r="AD19" s="113">
        <f>IF(females!AJ23&gt;0,females!AJ23,"")</f>
        <v>14</v>
      </c>
      <c r="AE19" s="113">
        <f>IF(females!AJ25&gt;0,females!AJ25,"")</f>
        <v>12.1</v>
      </c>
      <c r="AF19" s="113">
        <f>IF(females!AJ26&gt;0,females!AJ26,"")</f>
        <v>1.9</v>
      </c>
      <c r="AG19" s="112">
        <f>IF(females!AJ27&gt;0,females!AJ27,"")</f>
        <v>0.15702479338842976</v>
      </c>
      <c r="AH19" s="113">
        <f>IF(females!AJ29&gt;0,females!AJ29,"")</f>
        <v>11</v>
      </c>
      <c r="AI19" s="113">
        <f>IF(females!AJ30&gt;0,females!AJ30,"")</f>
        <v>2.1</v>
      </c>
      <c r="AJ19" s="112">
        <f>IF(females!AJ31&gt;0,females!AJ31,"")</f>
        <v>0.19090909090909092</v>
      </c>
      <c r="AK19" s="113">
        <f>IF(females!AJ33&gt;0,females!AJ33,"")</f>
        <v>11.1</v>
      </c>
      <c r="AL19" s="111">
        <f>IF(females!AJ34&gt;0,females!AJ34,"")</f>
        <v>1.8</v>
      </c>
      <c r="AM19" s="112">
        <f>IF(females!AJ35&gt;0,females!AJ35,"")</f>
        <v>0.16216216216216217</v>
      </c>
      <c r="AN19" s="111">
        <f>IF(females!AJ37&gt;0,females!AJ37,"")</f>
        <v>13.3</v>
      </c>
      <c r="AO19" s="111">
        <f>IF(females!AJ38&gt;0,females!AJ38,"")</f>
        <v>2.1</v>
      </c>
      <c r="AP19" s="112">
        <f>IF(females!AJ39&gt;0,females!AJ39,"")</f>
        <v>0.15789473684210525</v>
      </c>
    </row>
    <row r="20" spans="1:42" ht="14">
      <c r="A20" s="63" t="str">
        <f t="shared" ref="A20:B31" si="1">A$2</f>
        <v>Genus species</v>
      </c>
      <c r="B20" s="79" t="str">
        <f t="shared" si="1"/>
        <v>Country.sample</v>
      </c>
      <c r="C20" s="101">
        <f>females!AL1</f>
        <v>18</v>
      </c>
      <c r="D20" s="102">
        <f>IF(females!AL3&gt;0,females!AL3,"")</f>
        <v>235</v>
      </c>
      <c r="E20" s="113">
        <f>IF(females!AL4&gt;0,females!AL4,"")</f>
        <v>47.5</v>
      </c>
      <c r="F20" s="113">
        <f>IF(females!AL6&gt;0,females!AL6,"")</f>
        <v>22</v>
      </c>
      <c r="G20" s="113">
        <f>IF(females!AL7&gt;0,females!AL7,"")</f>
        <v>8.6</v>
      </c>
      <c r="H20" s="113">
        <f>IF(females!AL8&gt;0,females!AL8,"")</f>
        <v>26.56</v>
      </c>
      <c r="I20" s="113">
        <f>IF(females!AL9&gt;0,females!AL9,"")</f>
        <v>6.4</v>
      </c>
      <c r="J20" s="113">
        <f>IF(females!AL10&gt;0,females!AL10,"")</f>
        <v>49.4</v>
      </c>
      <c r="K20" s="112">
        <f>IF(females!AL11&gt;0,females!AL11,"")</f>
        <v>0.21021276595744681</v>
      </c>
      <c r="L20" s="114">
        <f>IF(females!AL12&gt;0,females!AL12,"")</f>
        <v>0.82831325301204828</v>
      </c>
      <c r="M20" s="115">
        <f>IF(females!AL14&gt;0,females!AL14,"")</f>
        <v>36.6</v>
      </c>
      <c r="N20" s="113" t="e">
        <f>IF(females!#REF!&gt;0,females!#REF!,"")</f>
        <v>#REF!</v>
      </c>
      <c r="O20" s="113" t="e">
        <f>IF(females!#REF!&gt;0,females!#REF!,"")</f>
        <v>#REF!</v>
      </c>
      <c r="P20" s="113">
        <f>IF(females!AL15&gt;0,females!AL15,"")</f>
        <v>60.1</v>
      </c>
      <c r="Q20" s="113" t="e">
        <f>IF(females!#REF!&gt;0,females!#REF!,"")</f>
        <v>#REF!</v>
      </c>
      <c r="R20" s="113">
        <f>IF(females!AL16&gt;0,females!AL16,"")</f>
        <v>20.5</v>
      </c>
      <c r="S20" s="113">
        <f>IF(females!AL17&gt;0,females!AL17,"")</f>
        <v>53.9</v>
      </c>
      <c r="T20" s="113" t="e">
        <f>IF(females!#REF!&gt;0,females!#REF!,"")</f>
        <v>#REF!</v>
      </c>
      <c r="U20" s="113">
        <f>IF(females!AL18&gt;0,females!AL18,"")</f>
        <v>15</v>
      </c>
      <c r="V20" s="113">
        <f>IF(females!AL19&gt;0,females!AL19,"")</f>
        <v>63.9</v>
      </c>
      <c r="W20" s="113" t="e">
        <f>IF(females!#REF!&gt;0,females!#REF!,"")</f>
        <v>#REF!</v>
      </c>
      <c r="X20" s="113" t="e">
        <f>IF(females!#REF!&gt;0,females!#REF!,"")</f>
        <v>#REF!</v>
      </c>
      <c r="Y20" s="113">
        <f>IF(females!AL20&gt;0,females!AL20,"")</f>
        <v>3.5</v>
      </c>
      <c r="Z20" s="113" t="e">
        <f>IF(females!#REF!&gt;0,females!#REF!,"")</f>
        <v>#REF!</v>
      </c>
      <c r="AA20" s="113" t="e">
        <f>IF(females!#REF!&gt;0,females!#REF!,"")</f>
        <v>#REF!</v>
      </c>
      <c r="AB20" s="113">
        <f>IF(females!AL21&gt;0,females!AL21,"")</f>
        <v>4.5999999999999996</v>
      </c>
      <c r="AC20" s="113">
        <f>IF(females!AL22&gt;0,females!AL22,"")</f>
        <v>9</v>
      </c>
      <c r="AD20" s="113">
        <f>IF(females!AL23&gt;0,females!AL23,"")</f>
        <v>15.7</v>
      </c>
      <c r="AE20" s="113">
        <f>IF(females!AL25&gt;0,females!AL25,"")</f>
        <v>14.9</v>
      </c>
      <c r="AF20" s="113">
        <f>IF(females!AL26&gt;0,females!AL26,"")</f>
        <v>2.2000000000000002</v>
      </c>
      <c r="AG20" s="112">
        <f>IF(females!AL27&gt;0,females!AL27,"")</f>
        <v>0.1476510067114094</v>
      </c>
      <c r="AH20" s="113">
        <f>IF(females!AL29&gt;0,females!AL29,"")</f>
        <v>14.3</v>
      </c>
      <c r="AI20" s="113">
        <f>IF(females!AL30&gt;0,females!AL30,"")</f>
        <v>2.4</v>
      </c>
      <c r="AJ20" s="112">
        <f>IF(females!AL31&gt;0,females!AL31,"")</f>
        <v>0.16783216783216781</v>
      </c>
      <c r="AK20" s="113">
        <f>IF(females!AL33&gt;0,females!AL33,"")</f>
        <v>13.9</v>
      </c>
      <c r="AL20" s="111" t="str">
        <f>IF(females!AL34&gt;0,females!AL34,"")</f>
        <v/>
      </c>
      <c r="AM20" s="112" t="str">
        <f>IF(females!AL35&gt;0,females!AL35,"")</f>
        <v/>
      </c>
      <c r="AN20" s="111">
        <f>IF(females!AL37&gt;0,females!AL37,"")</f>
        <v>16.7</v>
      </c>
      <c r="AO20" s="111">
        <f>IF(females!AL38&gt;0,females!AL38,"")</f>
        <v>2.5</v>
      </c>
      <c r="AP20" s="112">
        <f>IF(females!AL39&gt;0,females!AL39,"")</f>
        <v>0.14970059880239522</v>
      </c>
    </row>
    <row r="21" spans="1:42" ht="14">
      <c r="A21" s="63" t="str">
        <f t="shared" si="1"/>
        <v>Genus species</v>
      </c>
      <c r="B21" s="79" t="str">
        <f t="shared" si="1"/>
        <v>Country.sample</v>
      </c>
      <c r="C21" s="101">
        <f>females!AN1</f>
        <v>19</v>
      </c>
      <c r="D21" s="102">
        <f>IF(females!AN3&gt;0,females!AN3,"")</f>
        <v>251</v>
      </c>
      <c r="E21" s="113">
        <f>IF(females!AN4&gt;0,females!AN4,"")</f>
        <v>50.92</v>
      </c>
      <c r="F21" s="113">
        <f>IF(females!AN6&gt;0,females!AN6,"")</f>
        <v>22.85</v>
      </c>
      <c r="G21" s="113">
        <f>IF(females!AN7&gt;0,females!AN7,"")</f>
        <v>8.4</v>
      </c>
      <c r="H21" s="113">
        <f>IF(females!AN8&gt;0,females!AN8,"")</f>
        <v>26.99</v>
      </c>
      <c r="I21" s="113">
        <f>IF(females!AN9&gt;0,females!AN9,"")</f>
        <v>6.6</v>
      </c>
      <c r="J21" s="113">
        <f>IF(females!AN10&gt;0,females!AN10,"")</f>
        <v>50.74</v>
      </c>
      <c r="K21" s="112">
        <f>IF(females!AN11&gt;0,females!AN11,"")</f>
        <v>0.20215139442231075</v>
      </c>
      <c r="L21" s="114">
        <f>IF(females!AN12&gt;0,females!AN12,"")</f>
        <v>0.84660985550203793</v>
      </c>
      <c r="M21" s="115">
        <f>IF(females!AN14&gt;0,females!AN14,"")</f>
        <v>35.81</v>
      </c>
      <c r="N21" s="113" t="e">
        <f>IF(females!#REF!&gt;0,females!#REF!,"")</f>
        <v>#REF!</v>
      </c>
      <c r="O21" s="113" t="e">
        <f>IF(females!#REF!&gt;0,females!#REF!,"")</f>
        <v>#REF!</v>
      </c>
      <c r="P21" s="113">
        <f>IF(females!AN15&gt;0,females!AN15,"")</f>
        <v>80</v>
      </c>
      <c r="Q21" s="113" t="e">
        <f>IF(females!#REF!&gt;0,females!#REF!,"")</f>
        <v>#REF!</v>
      </c>
      <c r="R21" s="113">
        <f>IF(females!AN16&gt;0,females!AN16,"")</f>
        <v>24.7</v>
      </c>
      <c r="S21" s="113">
        <f>IF(females!AN17&gt;0,females!AN17,"")</f>
        <v>47.79</v>
      </c>
      <c r="T21" s="113" t="e">
        <f>IF(females!#REF!&gt;0,females!#REF!,"")</f>
        <v>#REF!</v>
      </c>
      <c r="U21" s="113">
        <f>IF(females!AN18&gt;0,females!AN18,"")</f>
        <v>13.86</v>
      </c>
      <c r="V21" s="113">
        <f>IF(females!AN19&gt;0,females!AN19,"")</f>
        <v>82.1</v>
      </c>
      <c r="W21" s="113" t="e">
        <f>IF(females!#REF!&gt;0,females!#REF!,"")</f>
        <v>#REF!</v>
      </c>
      <c r="X21" s="113" t="e">
        <f>IF(females!#REF!&gt;0,females!#REF!,"")</f>
        <v>#REF!</v>
      </c>
      <c r="Y21" s="113">
        <f>IF(females!AN20&gt;0,females!AN20,"")</f>
        <v>3.8</v>
      </c>
      <c r="Z21" s="113" t="e">
        <f>IF(females!#REF!&gt;0,females!#REF!,"")</f>
        <v>#REF!</v>
      </c>
      <c r="AA21" s="113" t="e">
        <f>IF(females!#REF!&gt;0,females!#REF!,"")</f>
        <v>#REF!</v>
      </c>
      <c r="AB21" s="113">
        <f>IF(females!AN21&gt;0,females!AN21,"")</f>
        <v>4.3</v>
      </c>
      <c r="AC21" s="113">
        <f>IF(females!AN22&gt;0,females!AN22,"")</f>
        <v>9</v>
      </c>
      <c r="AD21" s="113">
        <f>IF(females!AN23&gt;0,females!AN23,"")</f>
        <v>15</v>
      </c>
      <c r="AE21" s="113">
        <f>IF(females!AN25&gt;0,females!AN25,"")</f>
        <v>15.89</v>
      </c>
      <c r="AF21" s="113">
        <f>IF(females!AN26&gt;0,females!AN26,"")</f>
        <v>2.75</v>
      </c>
      <c r="AG21" s="112">
        <f>IF(females!AN27&gt;0,females!AN27,"")</f>
        <v>0.17306482064191314</v>
      </c>
      <c r="AH21" s="113">
        <f>IF(females!AN29&gt;0,females!AN29,"")</f>
        <v>15.2</v>
      </c>
      <c r="AI21" s="113">
        <f>IF(females!AN30&gt;0,females!AN30,"")</f>
        <v>2.4</v>
      </c>
      <c r="AJ21" s="112">
        <f>IF(females!AN31&gt;0,females!AN31,"")</f>
        <v>0.15789473684210525</v>
      </c>
      <c r="AK21" s="113">
        <f>IF(females!AN33&gt;0,females!AN33,"")</f>
        <v>15.1</v>
      </c>
      <c r="AL21" s="111">
        <f>IF(females!AN34&gt;0,females!AN34,"")</f>
        <v>2.2000000000000002</v>
      </c>
      <c r="AM21" s="112">
        <f>IF(females!AN35&gt;0,females!AN35,"")</f>
        <v>0.14569536423841062</v>
      </c>
      <c r="AN21" s="111">
        <f>IF(females!AN37&gt;0,females!AN37,"")</f>
        <v>18.600000000000001</v>
      </c>
      <c r="AO21" s="111">
        <f>IF(females!AN38&gt;0,females!AN38,"")</f>
        <v>3</v>
      </c>
      <c r="AP21" s="112">
        <f>IF(females!AN39&gt;0,females!AN39,"")</f>
        <v>0.16129032258064516</v>
      </c>
    </row>
    <row r="22" spans="1:42" ht="14">
      <c r="A22" s="63" t="str">
        <f t="shared" si="1"/>
        <v>Genus species</v>
      </c>
      <c r="B22" s="79" t="str">
        <f t="shared" si="1"/>
        <v>Country.sample</v>
      </c>
      <c r="C22" s="101">
        <f>females!AP1</f>
        <v>21</v>
      </c>
      <c r="D22" s="102" t="str">
        <f>IF(females!AP3&gt;0,females!AP3,"")</f>
        <v/>
      </c>
      <c r="E22" s="113" t="str">
        <f>IF(females!AP4&gt;0,females!AP4,"")</f>
        <v/>
      </c>
      <c r="F22" s="113" t="str">
        <f>IF(females!AP6&gt;0,females!AP6,"")</f>
        <v/>
      </c>
      <c r="G22" s="113" t="str">
        <f>IF(females!AP7&gt;0,females!AP7,"")</f>
        <v/>
      </c>
      <c r="H22" s="113" t="str">
        <f>IF(females!AP8&gt;0,females!AP8,"")</f>
        <v/>
      </c>
      <c r="I22" s="113" t="str">
        <f>IF(females!AP9&gt;0,females!AP9,"")</f>
        <v/>
      </c>
      <c r="J22" s="113" t="str">
        <f>IF(females!AP10&gt;0,females!AP10,"")</f>
        <v/>
      </c>
      <c r="K22" s="112" t="str">
        <f>IF(females!AP11&gt;0,females!AP11,"")</f>
        <v/>
      </c>
      <c r="L22" s="114" t="str">
        <f>IF(females!AP12&gt;0,females!AP12,"")</f>
        <v/>
      </c>
      <c r="M22" s="115" t="str">
        <f>IF(females!AP14&gt;0,females!AP14,"")</f>
        <v/>
      </c>
      <c r="N22" s="113" t="e">
        <f>IF(females!#REF!&gt;0,females!#REF!,"")</f>
        <v>#REF!</v>
      </c>
      <c r="O22" s="113" t="e">
        <f>IF(females!#REF!&gt;0,females!#REF!,"")</f>
        <v>#REF!</v>
      </c>
      <c r="P22" s="113" t="str">
        <f>IF(females!AP15&gt;0,females!AP15,"")</f>
        <v/>
      </c>
      <c r="Q22" s="113" t="e">
        <f>IF(females!#REF!&gt;0,females!#REF!,"")</f>
        <v>#REF!</v>
      </c>
      <c r="R22" s="113" t="str">
        <f>IF(females!AP16&gt;0,females!AP16,"")</f>
        <v/>
      </c>
      <c r="S22" s="113" t="str">
        <f>IF(females!AP17&gt;0,females!AP17,"")</f>
        <v/>
      </c>
      <c r="T22" s="113" t="e">
        <f>IF(females!#REF!&gt;0,females!#REF!,"")</f>
        <v>#REF!</v>
      </c>
      <c r="U22" s="113" t="str">
        <f>IF(females!AP18&gt;0,females!AP18,"")</f>
        <v/>
      </c>
      <c r="V22" s="113" t="str">
        <f>IF(females!AP19&gt;0,females!AP19,"")</f>
        <v/>
      </c>
      <c r="W22" s="113" t="e">
        <f>IF(females!#REF!&gt;0,females!#REF!,"")</f>
        <v>#REF!</v>
      </c>
      <c r="X22" s="113" t="e">
        <f>IF(females!#REF!&gt;0,females!#REF!,"")</f>
        <v>#REF!</v>
      </c>
      <c r="Y22" s="113" t="str">
        <f>IF(females!AP20&gt;0,females!AP20,"")</f>
        <v/>
      </c>
      <c r="Z22" s="113" t="e">
        <f>IF(females!#REF!&gt;0,females!#REF!,"")</f>
        <v>#REF!</v>
      </c>
      <c r="AA22" s="113" t="e">
        <f>IF(females!#REF!&gt;0,females!#REF!,"")</f>
        <v>#REF!</v>
      </c>
      <c r="AB22" s="113" t="str">
        <f>IF(females!AP21&gt;0,females!AP21,"")</f>
        <v/>
      </c>
      <c r="AC22" s="113" t="str">
        <f>IF(females!AP22&gt;0,females!AP22,"")</f>
        <v/>
      </c>
      <c r="AD22" s="113" t="str">
        <f>IF(females!AP23&gt;0,females!AP23,"")</f>
        <v/>
      </c>
      <c r="AE22" s="113" t="str">
        <f>IF(females!AP25&gt;0,females!AP25,"")</f>
        <v/>
      </c>
      <c r="AF22" s="113" t="str">
        <f>IF(females!AP26&gt;0,females!AP26,"")</f>
        <v/>
      </c>
      <c r="AG22" s="112" t="str">
        <f>IF(females!AP27&gt;0,females!AP27,"")</f>
        <v/>
      </c>
      <c r="AH22" s="113" t="str">
        <f>IF(females!AP29&gt;0,females!AP29,"")</f>
        <v/>
      </c>
      <c r="AI22" s="113" t="str">
        <f>IF(females!AP30&gt;0,females!AP30,"")</f>
        <v/>
      </c>
      <c r="AJ22" s="112" t="str">
        <f>IF(females!AP31&gt;0,females!AP31,"")</f>
        <v/>
      </c>
      <c r="AK22" s="113" t="str">
        <f>IF(females!AP33&gt;0,females!AP33,"")</f>
        <v/>
      </c>
      <c r="AL22" s="111" t="str">
        <f>IF(females!AP34&gt;0,females!AP34,"")</f>
        <v/>
      </c>
      <c r="AM22" s="112" t="str">
        <f>IF(females!AP35&gt;0,females!AP35,"")</f>
        <v/>
      </c>
      <c r="AN22" s="111" t="str">
        <f>IF(females!AP37&gt;0,females!AP37,"")</f>
        <v/>
      </c>
      <c r="AO22" s="111" t="str">
        <f>IF(females!AP38&gt;0,females!AP38,"")</f>
        <v/>
      </c>
      <c r="AP22" s="112" t="str">
        <f>IF(females!AP39&gt;0,females!AP39,"")</f>
        <v/>
      </c>
    </row>
    <row r="23" spans="1:42" ht="14">
      <c r="A23" s="63" t="str">
        <f t="shared" si="1"/>
        <v>Genus species</v>
      </c>
      <c r="B23" s="79" t="str">
        <f t="shared" si="1"/>
        <v>Country.sample</v>
      </c>
      <c r="C23" s="101">
        <f>females!AR1</f>
        <v>22</v>
      </c>
      <c r="D23" s="102" t="str">
        <f>IF(females!AR3&gt;0,females!AR3,"")</f>
        <v/>
      </c>
      <c r="E23" s="113" t="str">
        <f>IF(females!AR4&gt;0,females!AR4,"")</f>
        <v/>
      </c>
      <c r="F23" s="113" t="str">
        <f>IF(females!AR6&gt;0,females!AR6,"")</f>
        <v/>
      </c>
      <c r="G23" s="113" t="str">
        <f>IF(females!AR7&gt;0,females!AR7,"")</f>
        <v/>
      </c>
      <c r="H23" s="113" t="str">
        <f>IF(females!AR8&gt;0,females!AR8,"")</f>
        <v/>
      </c>
      <c r="I23" s="113" t="str">
        <f>IF(females!AR9&gt;0,females!AR9,"")</f>
        <v/>
      </c>
      <c r="J23" s="113" t="str">
        <f>IF(females!AR10&gt;0,females!AR10,"")</f>
        <v/>
      </c>
      <c r="K23" s="112" t="str">
        <f>IF(females!AR11&gt;0,females!AR11,"")</f>
        <v/>
      </c>
      <c r="L23" s="114" t="str">
        <f>IF(females!AR12&gt;0,females!AR12,"")</f>
        <v/>
      </c>
      <c r="M23" s="115" t="str">
        <f>IF(females!AR14&gt;0,females!AR14,"")</f>
        <v/>
      </c>
      <c r="N23" s="113" t="e">
        <f>IF(females!#REF!&gt;0,females!#REF!,"")</f>
        <v>#REF!</v>
      </c>
      <c r="O23" s="113" t="e">
        <f>IF(females!#REF!&gt;0,females!#REF!,"")</f>
        <v>#REF!</v>
      </c>
      <c r="P23" s="113" t="str">
        <f>IF(females!AR15&gt;0,females!AR15,"")</f>
        <v/>
      </c>
      <c r="Q23" s="113" t="e">
        <f>IF(females!#REF!&gt;0,females!#REF!,"")</f>
        <v>#REF!</v>
      </c>
      <c r="R23" s="113" t="str">
        <f>IF(females!AR16&gt;0,females!AR16,"")</f>
        <v/>
      </c>
      <c r="S23" s="113" t="str">
        <f>IF(females!AR17&gt;0,females!AR17,"")</f>
        <v/>
      </c>
      <c r="T23" s="113" t="e">
        <f>IF(females!#REF!&gt;0,females!#REF!,"")</f>
        <v>#REF!</v>
      </c>
      <c r="U23" s="113" t="str">
        <f>IF(females!AR18&gt;0,females!AR18,"")</f>
        <v/>
      </c>
      <c r="V23" s="113" t="str">
        <f>IF(females!AR19&gt;0,females!AR19,"")</f>
        <v/>
      </c>
      <c r="W23" s="113" t="e">
        <f>IF(females!#REF!&gt;0,females!#REF!,"")</f>
        <v>#REF!</v>
      </c>
      <c r="X23" s="113" t="e">
        <f>IF(females!#REF!&gt;0,females!#REF!,"")</f>
        <v>#REF!</v>
      </c>
      <c r="Y23" s="113" t="str">
        <f>IF(females!AR20&gt;0,females!AR20,"")</f>
        <v/>
      </c>
      <c r="Z23" s="113" t="e">
        <f>IF(females!#REF!&gt;0,females!#REF!,"")</f>
        <v>#REF!</v>
      </c>
      <c r="AA23" s="113" t="e">
        <f>IF(females!#REF!&gt;0,females!#REF!,"")</f>
        <v>#REF!</v>
      </c>
      <c r="AB23" s="113" t="str">
        <f>IF(females!AR21&gt;0,females!AR21,"")</f>
        <v/>
      </c>
      <c r="AC23" s="113" t="str">
        <f>IF(females!AR22&gt;0,females!AR22,"")</f>
        <v/>
      </c>
      <c r="AD23" s="113" t="str">
        <f>IF(females!AR23&gt;0,females!AR23,"")</f>
        <v/>
      </c>
      <c r="AE23" s="113" t="str">
        <f>IF(females!AR25&gt;0,females!AR25,"")</f>
        <v/>
      </c>
      <c r="AF23" s="113" t="str">
        <f>IF(females!AR26&gt;0,females!AR26,"")</f>
        <v/>
      </c>
      <c r="AG23" s="112" t="str">
        <f>IF(females!AR27&gt;0,females!AR27,"")</f>
        <v/>
      </c>
      <c r="AH23" s="113" t="str">
        <f>IF(females!AR29&gt;0,females!AR29,"")</f>
        <v/>
      </c>
      <c r="AI23" s="113" t="str">
        <f>IF(females!AR30&gt;0,females!AR30,"")</f>
        <v/>
      </c>
      <c r="AJ23" s="112" t="str">
        <f>IF(females!AR31&gt;0,females!AR31,"")</f>
        <v/>
      </c>
      <c r="AK23" s="113" t="str">
        <f>IF(females!AR33&gt;0,females!AR33,"")</f>
        <v/>
      </c>
      <c r="AL23" s="111" t="str">
        <f>IF(females!AR34&gt;0,females!AR34,"")</f>
        <v/>
      </c>
      <c r="AM23" s="112" t="str">
        <f>IF(females!AR35&gt;0,females!AR35,"")</f>
        <v/>
      </c>
      <c r="AN23" s="111" t="str">
        <f>IF(females!AR37&gt;0,females!AR37,"")</f>
        <v/>
      </c>
      <c r="AO23" s="111" t="str">
        <f>IF(females!AR38&gt;0,females!AR38,"")</f>
        <v/>
      </c>
      <c r="AP23" s="112" t="str">
        <f>IF(females!AR39&gt;0,females!AR39,"")</f>
        <v/>
      </c>
    </row>
    <row r="24" spans="1:42" ht="14">
      <c r="A24" s="63" t="str">
        <f t="shared" si="1"/>
        <v>Genus species</v>
      </c>
      <c r="B24" s="79" t="str">
        <f t="shared" si="1"/>
        <v>Country.sample</v>
      </c>
      <c r="C24" s="101">
        <f>females!AT1</f>
        <v>23</v>
      </c>
      <c r="D24" s="102" t="str">
        <f>IF(females!AT3&gt;0,females!AT3,"")</f>
        <v/>
      </c>
      <c r="E24" s="113" t="str">
        <f>IF(females!AT4&gt;0,females!AT4,"")</f>
        <v/>
      </c>
      <c r="F24" s="113" t="str">
        <f>IF(females!AT6&gt;0,females!AT6,"")</f>
        <v/>
      </c>
      <c r="G24" s="113" t="str">
        <f>IF(females!AT7&gt;0,females!AT7,"")</f>
        <v/>
      </c>
      <c r="H24" s="113" t="str">
        <f>IF(females!AT8&gt;0,females!AT8,"")</f>
        <v/>
      </c>
      <c r="I24" s="113" t="str">
        <f>IF(females!AT9&gt;0,females!AT9,"")</f>
        <v/>
      </c>
      <c r="J24" s="113" t="str">
        <f>IF(females!AT10&gt;0,females!AT10,"")</f>
        <v/>
      </c>
      <c r="K24" s="112" t="str">
        <f>IF(females!AT11&gt;0,females!AT11,"")</f>
        <v/>
      </c>
      <c r="L24" s="114" t="str">
        <f>IF(females!AT12&gt;0,females!AT12,"")</f>
        <v/>
      </c>
      <c r="M24" s="115" t="str">
        <f>IF(females!AT14&gt;0,females!AT14,"")</f>
        <v/>
      </c>
      <c r="N24" s="113" t="e">
        <f>IF(females!#REF!&gt;0,females!#REF!,"")</f>
        <v>#REF!</v>
      </c>
      <c r="O24" s="113" t="e">
        <f>IF(females!#REF!&gt;0,females!#REF!,"")</f>
        <v>#REF!</v>
      </c>
      <c r="P24" s="113" t="str">
        <f>IF(females!AT15&gt;0,females!AT15,"")</f>
        <v/>
      </c>
      <c r="Q24" s="113" t="e">
        <f>IF(females!#REF!&gt;0,females!#REF!,"")</f>
        <v>#REF!</v>
      </c>
      <c r="R24" s="113" t="str">
        <f>IF(females!AT16&gt;0,females!AT16,"")</f>
        <v/>
      </c>
      <c r="S24" s="113" t="str">
        <f>IF(females!AT17&gt;0,females!AT17,"")</f>
        <v/>
      </c>
      <c r="T24" s="113" t="e">
        <f>IF(females!#REF!&gt;0,females!#REF!,"")</f>
        <v>#REF!</v>
      </c>
      <c r="U24" s="113" t="str">
        <f>IF(females!AT18&gt;0,females!AT18,"")</f>
        <v/>
      </c>
      <c r="V24" s="113" t="str">
        <f>IF(females!AT19&gt;0,females!AT19,"")</f>
        <v/>
      </c>
      <c r="W24" s="113" t="e">
        <f>IF(females!#REF!&gt;0,females!#REF!,"")</f>
        <v>#REF!</v>
      </c>
      <c r="X24" s="113" t="e">
        <f>IF(females!#REF!&gt;0,females!#REF!,"")</f>
        <v>#REF!</v>
      </c>
      <c r="Y24" s="113" t="str">
        <f>IF(females!AT20&gt;0,females!AT20,"")</f>
        <v/>
      </c>
      <c r="Z24" s="113" t="e">
        <f>IF(females!#REF!&gt;0,females!#REF!,"")</f>
        <v>#REF!</v>
      </c>
      <c r="AA24" s="113" t="e">
        <f>IF(females!#REF!&gt;0,females!#REF!,"")</f>
        <v>#REF!</v>
      </c>
      <c r="AB24" s="113" t="str">
        <f>IF(females!AT21&gt;0,females!AT21,"")</f>
        <v/>
      </c>
      <c r="AC24" s="113" t="str">
        <f>IF(females!AT22&gt;0,females!AT22,"")</f>
        <v/>
      </c>
      <c r="AD24" s="113" t="str">
        <f>IF(females!AT23&gt;0,females!AT23,"")</f>
        <v/>
      </c>
      <c r="AE24" s="113" t="str">
        <f>IF(females!AT25&gt;0,females!AT25,"")</f>
        <v/>
      </c>
      <c r="AF24" s="113" t="str">
        <f>IF(females!AT26&gt;0,females!AT26,"")</f>
        <v/>
      </c>
      <c r="AG24" s="112" t="str">
        <f>IF(females!AT27&gt;0,females!AT27,"")</f>
        <v/>
      </c>
      <c r="AH24" s="113" t="str">
        <f>IF(females!AT29&gt;0,females!AT29,"")</f>
        <v/>
      </c>
      <c r="AI24" s="113" t="str">
        <f>IF(females!AT30&gt;0,females!AT30,"")</f>
        <v/>
      </c>
      <c r="AJ24" s="112" t="str">
        <f>IF(females!AT31&gt;0,females!AT31,"")</f>
        <v/>
      </c>
      <c r="AK24" s="113" t="str">
        <f>IF(females!AT33&gt;0,females!AT33,"")</f>
        <v/>
      </c>
      <c r="AL24" s="111" t="str">
        <f>IF(females!AT34&gt;0,females!AT34,"")</f>
        <v/>
      </c>
      <c r="AM24" s="112" t="str">
        <f>IF(females!AT35&gt;0,females!AT35,"")</f>
        <v/>
      </c>
      <c r="AN24" s="111" t="str">
        <f>IF(females!AT37&gt;0,females!AT37,"")</f>
        <v/>
      </c>
      <c r="AO24" s="111" t="str">
        <f>IF(females!AT38&gt;0,females!AT38,"")</f>
        <v/>
      </c>
      <c r="AP24" s="112" t="str">
        <f>IF(females!AT39&gt;0,females!AT39,"")</f>
        <v/>
      </c>
    </row>
    <row r="25" spans="1:42" ht="14">
      <c r="A25" s="63" t="str">
        <f t="shared" si="1"/>
        <v>Genus species</v>
      </c>
      <c r="B25" s="79" t="str">
        <f t="shared" si="1"/>
        <v>Country.sample</v>
      </c>
      <c r="C25" s="101">
        <f>females!AV1</f>
        <v>24</v>
      </c>
      <c r="D25" s="102" t="str">
        <f>IF(females!AV3&gt;0,females!AV3,"")</f>
        <v/>
      </c>
      <c r="E25" s="113" t="str">
        <f>IF(females!AV4&gt;0,females!AV4,"")</f>
        <v/>
      </c>
      <c r="F25" s="113" t="str">
        <f>IF(females!AV6&gt;0,females!AV6,"")</f>
        <v/>
      </c>
      <c r="G25" s="113" t="str">
        <f>IF(females!AV7&gt;0,females!AV7,"")</f>
        <v/>
      </c>
      <c r="H25" s="113" t="str">
        <f>IF(females!AV8&gt;0,females!AV8,"")</f>
        <v/>
      </c>
      <c r="I25" s="113" t="str">
        <f>IF(females!AV9&gt;0,females!AV9,"")</f>
        <v/>
      </c>
      <c r="J25" s="113" t="str">
        <f>IF(females!AV10&gt;0,females!AV10,"")</f>
        <v/>
      </c>
      <c r="K25" s="112" t="str">
        <f>IF(females!AV11&gt;0,females!AV11,"")</f>
        <v/>
      </c>
      <c r="L25" s="114" t="str">
        <f>IF(females!AV12&gt;0,females!AV12,"")</f>
        <v/>
      </c>
      <c r="M25" s="115" t="str">
        <f>IF(females!AV14&gt;0,females!AV14,"")</f>
        <v/>
      </c>
      <c r="N25" s="113" t="e">
        <f>IF(females!#REF!&gt;0,females!#REF!,"")</f>
        <v>#REF!</v>
      </c>
      <c r="O25" s="113" t="e">
        <f>IF(females!#REF!&gt;0,females!#REF!,"")</f>
        <v>#REF!</v>
      </c>
      <c r="P25" s="113" t="str">
        <f>IF(females!AV15&gt;0,females!AV15,"")</f>
        <v/>
      </c>
      <c r="Q25" s="113" t="e">
        <f>IF(females!#REF!&gt;0,females!#REF!,"")</f>
        <v>#REF!</v>
      </c>
      <c r="R25" s="113" t="str">
        <f>IF(females!AV16&gt;0,females!AV16,"")</f>
        <v/>
      </c>
      <c r="S25" s="113" t="str">
        <f>IF(females!AV17&gt;0,females!AV17,"")</f>
        <v/>
      </c>
      <c r="T25" s="113" t="e">
        <f>IF(females!#REF!&gt;0,females!#REF!,"")</f>
        <v>#REF!</v>
      </c>
      <c r="U25" s="113" t="str">
        <f>IF(females!AV18&gt;0,females!AV18,"")</f>
        <v/>
      </c>
      <c r="V25" s="113" t="str">
        <f>IF(females!AV19&gt;0,females!AV19,"")</f>
        <v/>
      </c>
      <c r="W25" s="113" t="e">
        <f>IF(females!#REF!&gt;0,females!#REF!,"")</f>
        <v>#REF!</v>
      </c>
      <c r="X25" s="113" t="e">
        <f>IF(females!#REF!&gt;0,females!#REF!,"")</f>
        <v>#REF!</v>
      </c>
      <c r="Y25" s="113" t="str">
        <f>IF(females!AV20&gt;0,females!AV20,"")</f>
        <v/>
      </c>
      <c r="Z25" s="113" t="e">
        <f>IF(females!#REF!&gt;0,females!#REF!,"")</f>
        <v>#REF!</v>
      </c>
      <c r="AA25" s="113" t="e">
        <f>IF(females!#REF!&gt;0,females!#REF!,"")</f>
        <v>#REF!</v>
      </c>
      <c r="AB25" s="113" t="str">
        <f>IF(females!AV21&gt;0,females!AV21,"")</f>
        <v/>
      </c>
      <c r="AC25" s="113" t="str">
        <f>IF(females!AV22&gt;0,females!AV22,"")</f>
        <v/>
      </c>
      <c r="AD25" s="113" t="str">
        <f>IF(females!AV23&gt;0,females!AV23,"")</f>
        <v/>
      </c>
      <c r="AE25" s="113" t="str">
        <f>IF(females!AV25&gt;0,females!AV25,"")</f>
        <v/>
      </c>
      <c r="AF25" s="113" t="str">
        <f>IF(females!AV26&gt;0,females!AV26,"")</f>
        <v/>
      </c>
      <c r="AG25" s="112" t="str">
        <f>IF(females!AV27&gt;0,females!AV27,"")</f>
        <v/>
      </c>
      <c r="AH25" s="113" t="str">
        <f>IF(females!AV29&gt;0,females!AV29,"")</f>
        <v/>
      </c>
      <c r="AI25" s="113" t="str">
        <f>IF(females!AV30&gt;0,females!AV30,"")</f>
        <v/>
      </c>
      <c r="AJ25" s="112" t="str">
        <f>IF(females!AV31&gt;0,females!AV31,"")</f>
        <v/>
      </c>
      <c r="AK25" s="113" t="str">
        <f>IF(females!AV33&gt;0,females!AV33,"")</f>
        <v/>
      </c>
      <c r="AL25" s="111" t="str">
        <f>IF(females!AV34&gt;0,females!AV34,"")</f>
        <v/>
      </c>
      <c r="AM25" s="112" t="str">
        <f>IF(females!AV35&gt;0,females!AV35,"")</f>
        <v/>
      </c>
      <c r="AN25" s="111" t="str">
        <f>IF(females!AV37&gt;0,females!AV37,"")</f>
        <v/>
      </c>
      <c r="AO25" s="111" t="str">
        <f>IF(females!AV38&gt;0,females!AV38,"")</f>
        <v/>
      </c>
      <c r="AP25" s="112" t="str">
        <f>IF(females!AV39&gt;0,females!AV39,"")</f>
        <v/>
      </c>
    </row>
    <row r="26" spans="1:42" ht="14">
      <c r="A26" s="63" t="str">
        <f t="shared" si="1"/>
        <v>Genus species</v>
      </c>
      <c r="B26" s="79" t="str">
        <f t="shared" si="1"/>
        <v>Country.sample</v>
      </c>
      <c r="C26" s="101">
        <f>females!AX1</f>
        <v>25</v>
      </c>
      <c r="D26" s="102" t="str">
        <f>IF(females!AX3&gt;0,females!AX3,"")</f>
        <v/>
      </c>
      <c r="E26" s="113" t="str">
        <f>IF(females!AX4&gt;0,females!AX4,"")</f>
        <v/>
      </c>
      <c r="F26" s="113" t="str">
        <f>IF(females!AX6&gt;0,females!AX6,"")</f>
        <v/>
      </c>
      <c r="G26" s="113" t="str">
        <f>IF(females!AX7&gt;0,females!AX7,"")</f>
        <v/>
      </c>
      <c r="H26" s="113" t="str">
        <f>IF(females!AX8&gt;0,females!AX8,"")</f>
        <v/>
      </c>
      <c r="I26" s="113" t="str">
        <f>IF(females!AX9&gt;0,females!AX9,"")</f>
        <v/>
      </c>
      <c r="J26" s="113" t="str">
        <f>IF(females!AX10&gt;0,females!AX10,"")</f>
        <v/>
      </c>
      <c r="K26" s="112" t="str">
        <f>IF(females!AX11&gt;0,females!AX11,"")</f>
        <v/>
      </c>
      <c r="L26" s="114" t="str">
        <f>IF(females!AX12&gt;0,females!AX12,"")</f>
        <v/>
      </c>
      <c r="M26" s="115" t="str">
        <f>IF(females!AX14&gt;0,females!AX14,"")</f>
        <v/>
      </c>
      <c r="N26" s="113" t="e">
        <f>IF(females!#REF!&gt;0,females!#REF!,"")</f>
        <v>#REF!</v>
      </c>
      <c r="O26" s="113" t="e">
        <f>IF(females!#REF!&gt;0,females!#REF!,"")</f>
        <v>#REF!</v>
      </c>
      <c r="P26" s="113" t="str">
        <f>IF(females!AX15&gt;0,females!AX15,"")</f>
        <v/>
      </c>
      <c r="Q26" s="113" t="e">
        <f>IF(females!#REF!&gt;0,females!#REF!,"")</f>
        <v>#REF!</v>
      </c>
      <c r="R26" s="113" t="str">
        <f>IF(females!AX16&gt;0,females!AX16,"")</f>
        <v/>
      </c>
      <c r="S26" s="113" t="str">
        <f>IF(females!AX17&gt;0,females!AX17,"")</f>
        <v/>
      </c>
      <c r="T26" s="113" t="e">
        <f>IF(females!#REF!&gt;0,females!#REF!,"")</f>
        <v>#REF!</v>
      </c>
      <c r="U26" s="113" t="str">
        <f>IF(females!AX18&gt;0,females!AX18,"")</f>
        <v/>
      </c>
      <c r="V26" s="113" t="str">
        <f>IF(females!AX19&gt;0,females!AX19,"")</f>
        <v/>
      </c>
      <c r="W26" s="113" t="e">
        <f>IF(females!#REF!&gt;0,females!#REF!,"")</f>
        <v>#REF!</v>
      </c>
      <c r="X26" s="113" t="e">
        <f>IF(females!#REF!&gt;0,females!#REF!,"")</f>
        <v>#REF!</v>
      </c>
      <c r="Y26" s="113" t="str">
        <f>IF(females!AX20&gt;0,females!AX20,"")</f>
        <v/>
      </c>
      <c r="Z26" s="113" t="e">
        <f>IF(females!#REF!&gt;0,females!#REF!,"")</f>
        <v>#REF!</v>
      </c>
      <c r="AA26" s="113" t="e">
        <f>IF(females!#REF!&gt;0,females!#REF!,"")</f>
        <v>#REF!</v>
      </c>
      <c r="AB26" s="113" t="str">
        <f>IF(females!AX21&gt;0,females!AX21,"")</f>
        <v/>
      </c>
      <c r="AC26" s="113" t="str">
        <f>IF(females!AX22&gt;0,females!AX22,"")</f>
        <v/>
      </c>
      <c r="AD26" s="113" t="str">
        <f>IF(females!AX23&gt;0,females!AX23,"")</f>
        <v/>
      </c>
      <c r="AE26" s="113" t="str">
        <f>IF(females!AX25&gt;0,females!AX25,"")</f>
        <v/>
      </c>
      <c r="AF26" s="113" t="str">
        <f>IF(females!AX26&gt;0,females!AX26,"")</f>
        <v/>
      </c>
      <c r="AG26" s="112" t="str">
        <f>IF(females!AX27&gt;0,females!AX27,"")</f>
        <v/>
      </c>
      <c r="AH26" s="113" t="str">
        <f>IF(females!AX29&gt;0,females!AX29,"")</f>
        <v/>
      </c>
      <c r="AI26" s="113" t="str">
        <f>IF(females!AX30&gt;0,females!AX30,"")</f>
        <v/>
      </c>
      <c r="AJ26" s="112" t="str">
        <f>IF(females!AX31&gt;0,females!AX31,"")</f>
        <v/>
      </c>
      <c r="AK26" s="113" t="str">
        <f>IF(females!AX33&gt;0,females!AX33,"")</f>
        <v/>
      </c>
      <c r="AL26" s="111" t="str">
        <f>IF(females!AX34&gt;0,females!AX34,"")</f>
        <v/>
      </c>
      <c r="AM26" s="112" t="str">
        <f>IF(females!AX35&gt;0,females!AX35,"")</f>
        <v/>
      </c>
      <c r="AN26" s="111" t="str">
        <f>IF(females!AX37&gt;0,females!AX37,"")</f>
        <v/>
      </c>
      <c r="AO26" s="111" t="str">
        <f>IF(females!AX38&gt;0,females!AX38,"")</f>
        <v/>
      </c>
      <c r="AP26" s="112" t="str">
        <f>IF(females!AX39&gt;0,females!AX39,"")</f>
        <v/>
      </c>
    </row>
    <row r="27" spans="1:42" ht="14">
      <c r="A27" s="63" t="str">
        <f t="shared" si="1"/>
        <v>Genus species</v>
      </c>
      <c r="B27" s="79" t="str">
        <f t="shared" si="1"/>
        <v>Country.sample</v>
      </c>
      <c r="C27" s="101">
        <f>females!AZ1</f>
        <v>26</v>
      </c>
      <c r="D27" s="102" t="str">
        <f>IF(females!AZ3&gt;0,females!AZ3,"")</f>
        <v/>
      </c>
      <c r="E27" s="113" t="str">
        <f>IF(females!AZ4&gt;0,females!AZ4,"")</f>
        <v/>
      </c>
      <c r="F27" s="113" t="str">
        <f>IF(females!AZ6&gt;0,females!AZ6,"")</f>
        <v/>
      </c>
      <c r="G27" s="113" t="str">
        <f>IF(females!AZ7&gt;0,females!AZ7,"")</f>
        <v/>
      </c>
      <c r="H27" s="113" t="str">
        <f>IF(females!AZ8&gt;0,females!AZ8,"")</f>
        <v/>
      </c>
      <c r="I27" s="113" t="str">
        <f>IF(females!AZ9&gt;0,females!AZ9,"")</f>
        <v/>
      </c>
      <c r="J27" s="113" t="str">
        <f>IF(females!AZ10&gt;0,females!AZ10,"")</f>
        <v/>
      </c>
      <c r="K27" s="112" t="str">
        <f>IF(females!AZ11&gt;0,females!AZ11,"")</f>
        <v/>
      </c>
      <c r="L27" s="114" t="str">
        <f>IF(females!AZ12&gt;0,females!AZ12,"")</f>
        <v/>
      </c>
      <c r="M27" s="115" t="str">
        <f>IF(females!AZ14&gt;0,females!AZ14,"")</f>
        <v/>
      </c>
      <c r="N27" s="113" t="e">
        <f>IF(females!#REF!&gt;0,females!#REF!,"")</f>
        <v>#REF!</v>
      </c>
      <c r="O27" s="113" t="e">
        <f>IF(females!#REF!&gt;0,females!#REF!,"")</f>
        <v>#REF!</v>
      </c>
      <c r="P27" s="113" t="str">
        <f>IF(females!AZ15&gt;0,females!AZ15,"")</f>
        <v/>
      </c>
      <c r="Q27" s="113" t="e">
        <f>IF(females!#REF!&gt;0,females!#REF!,"")</f>
        <v>#REF!</v>
      </c>
      <c r="R27" s="113" t="str">
        <f>IF(females!AZ16&gt;0,females!AZ16,"")</f>
        <v/>
      </c>
      <c r="S27" s="113" t="str">
        <f>IF(females!AZ17&gt;0,females!AZ17,"")</f>
        <v/>
      </c>
      <c r="T27" s="113" t="e">
        <f>IF(females!#REF!&gt;0,females!#REF!,"")</f>
        <v>#REF!</v>
      </c>
      <c r="U27" s="113" t="str">
        <f>IF(females!AZ18&gt;0,females!AZ18,"")</f>
        <v/>
      </c>
      <c r="V27" s="113" t="str">
        <f>IF(females!AZ19&gt;0,females!AZ19,"")</f>
        <v/>
      </c>
      <c r="W27" s="113" t="e">
        <f>IF(females!#REF!&gt;0,females!#REF!,"")</f>
        <v>#REF!</v>
      </c>
      <c r="X27" s="113" t="e">
        <f>IF(females!#REF!&gt;0,females!#REF!,"")</f>
        <v>#REF!</v>
      </c>
      <c r="Y27" s="113" t="str">
        <f>IF(females!AZ20&gt;0,females!AZ20,"")</f>
        <v/>
      </c>
      <c r="Z27" s="113" t="e">
        <f>IF(females!#REF!&gt;0,females!#REF!,"")</f>
        <v>#REF!</v>
      </c>
      <c r="AA27" s="113" t="e">
        <f>IF(females!#REF!&gt;0,females!#REF!,"")</f>
        <v>#REF!</v>
      </c>
      <c r="AB27" s="113" t="str">
        <f>IF(females!AZ21&gt;0,females!AZ21,"")</f>
        <v/>
      </c>
      <c r="AC27" s="113" t="str">
        <f>IF(females!AZ22&gt;0,females!AZ22,"")</f>
        <v/>
      </c>
      <c r="AD27" s="113" t="str">
        <f>IF(females!AZ23&gt;0,females!AZ23,"")</f>
        <v/>
      </c>
      <c r="AE27" s="113" t="str">
        <f>IF(females!AZ25&gt;0,females!AZ25,"")</f>
        <v/>
      </c>
      <c r="AF27" s="113" t="str">
        <f>IF(females!AZ26&gt;0,females!AZ26,"")</f>
        <v/>
      </c>
      <c r="AG27" s="112" t="str">
        <f>IF(females!AZ27&gt;0,females!AZ27,"")</f>
        <v/>
      </c>
      <c r="AH27" s="113" t="str">
        <f>IF(females!AZ29&gt;0,females!AZ29,"")</f>
        <v/>
      </c>
      <c r="AI27" s="113" t="str">
        <f>IF(females!AZ30&gt;0,females!AZ30,"")</f>
        <v/>
      </c>
      <c r="AJ27" s="112" t="str">
        <f>IF(females!AZ31&gt;0,females!AZ31,"")</f>
        <v/>
      </c>
      <c r="AK27" s="113" t="str">
        <f>IF(females!AZ33&gt;0,females!AZ33,"")</f>
        <v/>
      </c>
      <c r="AL27" s="111" t="str">
        <f>IF(females!AZ34&gt;0,females!AZ34,"")</f>
        <v/>
      </c>
      <c r="AM27" s="112" t="str">
        <f>IF(females!AZ35&gt;0,females!AZ35,"")</f>
        <v/>
      </c>
      <c r="AN27" s="111" t="str">
        <f>IF(females!AZ37&gt;0,females!AZ37,"")</f>
        <v/>
      </c>
      <c r="AO27" s="111" t="str">
        <f>IF(females!AZ38&gt;0,females!AZ38,"")</f>
        <v/>
      </c>
      <c r="AP27" s="112" t="str">
        <f>IF(females!AZ39&gt;0,females!AZ39,"")</f>
        <v/>
      </c>
    </row>
    <row r="28" spans="1:42" ht="14">
      <c r="A28" s="63" t="str">
        <f t="shared" si="1"/>
        <v>Genus species</v>
      </c>
      <c r="B28" s="79" t="str">
        <f t="shared" si="1"/>
        <v>Country.sample</v>
      </c>
      <c r="C28" s="101">
        <f>females!BB1</f>
        <v>27</v>
      </c>
      <c r="D28" s="102" t="str">
        <f>IF(females!BB3&gt;0,females!BB3,"")</f>
        <v/>
      </c>
      <c r="E28" s="113" t="str">
        <f>IF(females!BB4&gt;0,females!BB4,"")</f>
        <v/>
      </c>
      <c r="F28" s="113" t="str">
        <f>IF(females!BB6&gt;0,females!BB6,"")</f>
        <v/>
      </c>
      <c r="G28" s="113" t="str">
        <f>IF(females!BB7&gt;0,females!BB7,"")</f>
        <v/>
      </c>
      <c r="H28" s="113" t="str">
        <f>IF(females!BB8&gt;0,females!BB8,"")</f>
        <v/>
      </c>
      <c r="I28" s="113" t="str">
        <f>IF(females!BB9&gt;0,females!BB9,"")</f>
        <v/>
      </c>
      <c r="J28" s="113" t="str">
        <f>IF(females!BB10&gt;0,females!BB10,"")</f>
        <v/>
      </c>
      <c r="K28" s="112" t="str">
        <f>IF(females!BB11&gt;0,females!BB11,"")</f>
        <v/>
      </c>
      <c r="L28" s="114" t="str">
        <f>IF(females!BB12&gt;0,females!BB12,"")</f>
        <v/>
      </c>
      <c r="M28" s="115" t="str">
        <f>IF(females!BB14&gt;0,females!BB14,"")</f>
        <v/>
      </c>
      <c r="N28" s="113" t="e">
        <f>IF(females!#REF!&gt;0,females!#REF!,"")</f>
        <v>#REF!</v>
      </c>
      <c r="O28" s="113" t="e">
        <f>IF(females!#REF!&gt;0,females!#REF!,"")</f>
        <v>#REF!</v>
      </c>
      <c r="P28" s="113" t="str">
        <f>IF(females!BB15&gt;0,females!BB15,"")</f>
        <v/>
      </c>
      <c r="Q28" s="113" t="e">
        <f>IF(females!#REF!&gt;0,females!#REF!,"")</f>
        <v>#REF!</v>
      </c>
      <c r="R28" s="113" t="str">
        <f>IF(females!BB16&gt;0,females!BB16,"")</f>
        <v/>
      </c>
      <c r="S28" s="113" t="str">
        <f>IF(females!BB17&gt;0,females!BB17,"")</f>
        <v/>
      </c>
      <c r="T28" s="113" t="e">
        <f>IF(females!#REF!&gt;0,females!#REF!,"")</f>
        <v>#REF!</v>
      </c>
      <c r="U28" s="113" t="str">
        <f>IF(females!BB18&gt;0,females!BB18,"")</f>
        <v/>
      </c>
      <c r="V28" s="113" t="str">
        <f>IF(females!BB19&gt;0,females!BB19,"")</f>
        <v/>
      </c>
      <c r="W28" s="113" t="e">
        <f>IF(females!#REF!&gt;0,females!#REF!,"")</f>
        <v>#REF!</v>
      </c>
      <c r="X28" s="113" t="e">
        <f>IF(females!#REF!&gt;0,females!#REF!,"")</f>
        <v>#REF!</v>
      </c>
      <c r="Y28" s="113" t="str">
        <f>IF(females!BB20&gt;0,females!BB20,"")</f>
        <v/>
      </c>
      <c r="Z28" s="113" t="e">
        <f>IF(females!#REF!&gt;0,females!#REF!,"")</f>
        <v>#REF!</v>
      </c>
      <c r="AA28" s="113" t="e">
        <f>IF(females!#REF!&gt;0,females!#REF!,"")</f>
        <v>#REF!</v>
      </c>
      <c r="AB28" s="113" t="str">
        <f>IF(females!BB21&gt;0,females!BB21,"")</f>
        <v/>
      </c>
      <c r="AC28" s="113" t="str">
        <f>IF(females!BB22&gt;0,females!BB22,"")</f>
        <v/>
      </c>
      <c r="AD28" s="113" t="str">
        <f>IF(females!BB23&gt;0,females!BB23,"")</f>
        <v/>
      </c>
      <c r="AE28" s="113" t="str">
        <f>IF(females!BB25&gt;0,females!BB25,"")</f>
        <v/>
      </c>
      <c r="AF28" s="113" t="str">
        <f>IF(females!BB26&gt;0,females!BB26,"")</f>
        <v/>
      </c>
      <c r="AG28" s="112" t="str">
        <f>IF(females!BB27&gt;0,females!BB27,"")</f>
        <v/>
      </c>
      <c r="AH28" s="113" t="str">
        <f>IF(females!BB29&gt;0,females!BB29,"")</f>
        <v/>
      </c>
      <c r="AI28" s="113" t="str">
        <f>IF(females!BB30&gt;0,females!BB30,"")</f>
        <v/>
      </c>
      <c r="AJ28" s="112" t="str">
        <f>IF(females!BB31&gt;0,females!BB31,"")</f>
        <v/>
      </c>
      <c r="AK28" s="113" t="str">
        <f>IF(females!BB33&gt;0,females!BB33,"")</f>
        <v/>
      </c>
      <c r="AL28" s="111" t="str">
        <f>IF(females!BB34&gt;0,females!BB34,"")</f>
        <v/>
      </c>
      <c r="AM28" s="112" t="str">
        <f>IF(females!BB35&gt;0,females!BB35,"")</f>
        <v/>
      </c>
      <c r="AN28" s="111" t="str">
        <f>IF(females!BB37&gt;0,females!BB37,"")</f>
        <v/>
      </c>
      <c r="AO28" s="111" t="str">
        <f>IF(females!BB38&gt;0,females!BB38,"")</f>
        <v/>
      </c>
      <c r="AP28" s="112" t="str">
        <f>IF(females!BB39&gt;0,females!BB39,"")</f>
        <v/>
      </c>
    </row>
    <row r="29" spans="1:42" ht="14">
      <c r="A29" s="63" t="str">
        <f t="shared" si="1"/>
        <v>Genus species</v>
      </c>
      <c r="B29" s="79" t="str">
        <f t="shared" si="1"/>
        <v>Country.sample</v>
      </c>
      <c r="C29" s="101">
        <f>females!BD1</f>
        <v>28</v>
      </c>
      <c r="D29" s="102" t="str">
        <f>IF(females!BD3&gt;0,females!BD3,"")</f>
        <v/>
      </c>
      <c r="E29" s="113" t="str">
        <f>IF(females!BD4&gt;0,females!BD4,"")</f>
        <v/>
      </c>
      <c r="F29" s="113" t="str">
        <f>IF(females!BD6&gt;0,females!BD6,"")</f>
        <v/>
      </c>
      <c r="G29" s="113" t="str">
        <f>IF(females!BD7&gt;0,females!BD7,"")</f>
        <v/>
      </c>
      <c r="H29" s="113" t="str">
        <f>IF(females!BD8&gt;0,females!BD8,"")</f>
        <v/>
      </c>
      <c r="I29" s="113" t="str">
        <f>IF(females!BD9&gt;0,females!BD9,"")</f>
        <v/>
      </c>
      <c r="J29" s="113" t="str">
        <f>IF(females!BD10&gt;0,females!BD10,"")</f>
        <v/>
      </c>
      <c r="K29" s="112" t="str">
        <f>IF(females!BD11&gt;0,females!BD11,"")</f>
        <v/>
      </c>
      <c r="L29" s="114" t="str">
        <f>IF(females!BD12&gt;0,females!BD12,"")</f>
        <v/>
      </c>
      <c r="M29" s="115" t="str">
        <f>IF(females!BD14&gt;0,females!BD14,"")</f>
        <v/>
      </c>
      <c r="N29" s="113" t="e">
        <f>IF(females!#REF!&gt;0,females!#REF!,"")</f>
        <v>#REF!</v>
      </c>
      <c r="O29" s="113" t="e">
        <f>IF(females!#REF!&gt;0,females!#REF!,"")</f>
        <v>#REF!</v>
      </c>
      <c r="P29" s="113" t="str">
        <f>IF(females!BD15&gt;0,females!BD15,"")</f>
        <v/>
      </c>
      <c r="Q29" s="113" t="e">
        <f>IF(females!#REF!&gt;0,females!#REF!,"")</f>
        <v>#REF!</v>
      </c>
      <c r="R29" s="113" t="str">
        <f>IF(females!BD16&gt;0,females!BD16,"")</f>
        <v/>
      </c>
      <c r="S29" s="113" t="str">
        <f>IF(females!BD17&gt;0,females!BD17,"")</f>
        <v/>
      </c>
      <c r="T29" s="113" t="e">
        <f>IF(females!#REF!&gt;0,females!#REF!,"")</f>
        <v>#REF!</v>
      </c>
      <c r="U29" s="113" t="str">
        <f>IF(females!BD18&gt;0,females!BD18,"")</f>
        <v/>
      </c>
      <c r="V29" s="113" t="str">
        <f>IF(females!BD19&gt;0,females!BD19,"")</f>
        <v/>
      </c>
      <c r="W29" s="113" t="e">
        <f>IF(females!#REF!&gt;0,females!#REF!,"")</f>
        <v>#REF!</v>
      </c>
      <c r="X29" s="113" t="e">
        <f>IF(females!#REF!&gt;0,females!#REF!,"")</f>
        <v>#REF!</v>
      </c>
      <c r="Y29" s="113" t="str">
        <f>IF(females!BD20&gt;0,females!BD20,"")</f>
        <v/>
      </c>
      <c r="Z29" s="113" t="e">
        <f>IF(females!#REF!&gt;0,females!#REF!,"")</f>
        <v>#REF!</v>
      </c>
      <c r="AA29" s="113" t="e">
        <f>IF(females!#REF!&gt;0,females!#REF!,"")</f>
        <v>#REF!</v>
      </c>
      <c r="AB29" s="113" t="str">
        <f>IF(females!BD21&gt;0,females!BD21,"")</f>
        <v/>
      </c>
      <c r="AC29" s="113" t="str">
        <f>IF(females!BD22&gt;0,females!BD22,"")</f>
        <v/>
      </c>
      <c r="AD29" s="113" t="str">
        <f>IF(females!BD23&gt;0,females!BD23,"")</f>
        <v/>
      </c>
      <c r="AE29" s="113" t="str">
        <f>IF(females!BD25&gt;0,females!BD25,"")</f>
        <v/>
      </c>
      <c r="AF29" s="113" t="str">
        <f>IF(females!BD26&gt;0,females!BD26,"")</f>
        <v/>
      </c>
      <c r="AG29" s="112" t="str">
        <f>IF(females!BD27&gt;0,females!BD27,"")</f>
        <v/>
      </c>
      <c r="AH29" s="113" t="str">
        <f>IF(females!BD29&gt;0,females!BD29,"")</f>
        <v/>
      </c>
      <c r="AI29" s="113" t="str">
        <f>IF(females!BD30&gt;0,females!BD30,"")</f>
        <v/>
      </c>
      <c r="AJ29" s="112" t="str">
        <f>IF(females!BD31&gt;0,females!BD31,"")</f>
        <v/>
      </c>
      <c r="AK29" s="113" t="str">
        <f>IF(females!BD33&gt;0,females!BD33,"")</f>
        <v/>
      </c>
      <c r="AL29" s="111" t="str">
        <f>IF(females!BD34&gt;0,females!BD34,"")</f>
        <v/>
      </c>
      <c r="AM29" s="112" t="str">
        <f>IF(females!BD35&gt;0,females!BD35,"")</f>
        <v/>
      </c>
      <c r="AN29" s="111" t="str">
        <f>IF(females!BD37&gt;0,females!BD37,"")</f>
        <v/>
      </c>
      <c r="AO29" s="111" t="str">
        <f>IF(females!BD38&gt;0,females!BD38,"")</f>
        <v/>
      </c>
      <c r="AP29" s="112" t="str">
        <f>IF(females!BD39&gt;0,females!BD39,"")</f>
        <v/>
      </c>
    </row>
    <row r="30" spans="1:42" ht="14">
      <c r="A30" s="63" t="str">
        <f t="shared" si="1"/>
        <v>Genus species</v>
      </c>
      <c r="B30" s="79" t="str">
        <f t="shared" si="1"/>
        <v>Country.sample</v>
      </c>
      <c r="C30" s="101">
        <f>females!BF1</f>
        <v>29</v>
      </c>
      <c r="D30" s="102" t="str">
        <f>IF(females!BF3&gt;0,females!BF3,"")</f>
        <v/>
      </c>
      <c r="E30" s="113" t="str">
        <f>IF(females!BF4&gt;0,females!BF4,"")</f>
        <v/>
      </c>
      <c r="F30" s="113" t="str">
        <f>IF(females!BF6&gt;0,females!BF6,"")</f>
        <v/>
      </c>
      <c r="G30" s="113" t="str">
        <f>IF(females!BF7&gt;0,females!BF7,"")</f>
        <v/>
      </c>
      <c r="H30" s="113" t="str">
        <f>IF(females!BF8&gt;0,females!BF8,"")</f>
        <v/>
      </c>
      <c r="I30" s="113" t="str">
        <f>IF(females!BF9&gt;0,females!BF9,"")</f>
        <v/>
      </c>
      <c r="J30" s="113" t="str">
        <f>IF(females!BF10&gt;0,females!BF10,"")</f>
        <v/>
      </c>
      <c r="K30" s="112" t="str">
        <f>IF(females!BF11&gt;0,females!BF11,"")</f>
        <v/>
      </c>
      <c r="L30" s="114" t="str">
        <f>IF(females!BF12&gt;0,females!BF12,"")</f>
        <v/>
      </c>
      <c r="M30" s="115" t="str">
        <f>IF(females!BF14&gt;0,females!BF14,"")</f>
        <v/>
      </c>
      <c r="N30" s="113" t="e">
        <f>IF(females!#REF!&gt;0,females!#REF!,"")</f>
        <v>#REF!</v>
      </c>
      <c r="O30" s="113" t="e">
        <f>IF(females!#REF!&gt;0,females!#REF!,"")</f>
        <v>#REF!</v>
      </c>
      <c r="P30" s="113" t="str">
        <f>IF(females!BF15&gt;0,females!BF15,"")</f>
        <v/>
      </c>
      <c r="Q30" s="113" t="e">
        <f>IF(females!#REF!&gt;0,females!#REF!,"")</f>
        <v>#REF!</v>
      </c>
      <c r="R30" s="113" t="str">
        <f>IF(females!BF16&gt;0,females!BF16,"")</f>
        <v/>
      </c>
      <c r="S30" s="113" t="str">
        <f>IF(females!BF17&gt;0,females!BF17,"")</f>
        <v/>
      </c>
      <c r="T30" s="113" t="e">
        <f>IF(females!#REF!&gt;0,females!#REF!,"")</f>
        <v>#REF!</v>
      </c>
      <c r="U30" s="113" t="str">
        <f>IF(females!BF18&gt;0,females!BF18,"")</f>
        <v/>
      </c>
      <c r="V30" s="113" t="str">
        <f>IF(females!BF19&gt;0,females!BF19,"")</f>
        <v/>
      </c>
      <c r="W30" s="113" t="e">
        <f>IF(females!#REF!&gt;0,females!#REF!,"")</f>
        <v>#REF!</v>
      </c>
      <c r="X30" s="113" t="e">
        <f>IF(females!#REF!&gt;0,females!#REF!,"")</f>
        <v>#REF!</v>
      </c>
      <c r="Y30" s="113" t="str">
        <f>IF(females!BF20&gt;0,females!BF20,"")</f>
        <v/>
      </c>
      <c r="Z30" s="113" t="e">
        <f>IF(females!#REF!&gt;0,females!#REF!,"")</f>
        <v>#REF!</v>
      </c>
      <c r="AA30" s="113" t="e">
        <f>IF(females!#REF!&gt;0,females!#REF!,"")</f>
        <v>#REF!</v>
      </c>
      <c r="AB30" s="113" t="str">
        <f>IF(females!BF21&gt;0,females!BF21,"")</f>
        <v/>
      </c>
      <c r="AC30" s="113" t="str">
        <f>IF(females!BF22&gt;0,females!BF22,"")</f>
        <v/>
      </c>
      <c r="AD30" s="113" t="str">
        <f>IF(females!BF23&gt;0,females!BF23,"")</f>
        <v/>
      </c>
      <c r="AE30" s="113" t="str">
        <f>IF(females!BF25&gt;0,females!BF25,"")</f>
        <v/>
      </c>
      <c r="AF30" s="113" t="str">
        <f>IF(females!BF26&gt;0,females!BF26,"")</f>
        <v/>
      </c>
      <c r="AG30" s="112" t="str">
        <f>IF(females!BF27&gt;0,females!BF27,"")</f>
        <v/>
      </c>
      <c r="AH30" s="113" t="str">
        <f>IF(females!BF29&gt;0,females!BF29,"")</f>
        <v/>
      </c>
      <c r="AI30" s="113" t="str">
        <f>IF(females!BF30&gt;0,females!BF30,"")</f>
        <v/>
      </c>
      <c r="AJ30" s="112" t="str">
        <f>IF(females!BF31&gt;0,females!BF31,"")</f>
        <v/>
      </c>
      <c r="AK30" s="113" t="str">
        <f>IF(females!BF33&gt;0,females!BF33,"")</f>
        <v/>
      </c>
      <c r="AL30" s="111" t="str">
        <f>IF(females!BF34&gt;0,females!BF34,"")</f>
        <v/>
      </c>
      <c r="AM30" s="112" t="str">
        <f>IF(females!BF35&gt;0,females!BF35,"")</f>
        <v/>
      </c>
      <c r="AN30" s="111" t="str">
        <f>IF(females!BF37&gt;0,females!BF37,"")</f>
        <v/>
      </c>
      <c r="AO30" s="111" t="str">
        <f>IF(females!BF38&gt;0,females!BF38,"")</f>
        <v/>
      </c>
      <c r="AP30" s="112" t="str">
        <f>IF(females!BF39&gt;0,females!BF39,"")</f>
        <v/>
      </c>
    </row>
    <row r="31" spans="1:42" ht="14">
      <c r="A31" s="63" t="str">
        <f t="shared" si="1"/>
        <v>Genus species</v>
      </c>
      <c r="B31" s="79" t="str">
        <f t="shared" si="1"/>
        <v>Country.sample</v>
      </c>
      <c r="C31" s="101">
        <f>females!BH1</f>
        <v>30</v>
      </c>
      <c r="D31" s="102" t="str">
        <f>IF(females!BH3&gt;0,females!BH3,"")</f>
        <v/>
      </c>
      <c r="E31" s="113" t="str">
        <f>IF(females!BH4&gt;0,females!BH4,"")</f>
        <v/>
      </c>
      <c r="F31" s="113" t="str">
        <f>IF(females!BH6&gt;0,females!BH6,"")</f>
        <v/>
      </c>
      <c r="G31" s="113" t="str">
        <f>IF(females!BH7&gt;0,females!BH7,"")</f>
        <v/>
      </c>
      <c r="H31" s="113" t="str">
        <f>IF(females!BH8&gt;0,females!BH8,"")</f>
        <v/>
      </c>
      <c r="I31" s="113" t="str">
        <f>IF(females!BH9&gt;0,females!BH9,"")</f>
        <v/>
      </c>
      <c r="J31" s="113" t="str">
        <f>IF(females!BH10&gt;0,females!BH10,"")</f>
        <v/>
      </c>
      <c r="K31" s="112" t="str">
        <f>IF(females!BH11&gt;0,females!BH11,"")</f>
        <v/>
      </c>
      <c r="L31" s="114" t="str">
        <f>IF(females!BH12&gt;0,females!BH12,"")</f>
        <v/>
      </c>
      <c r="M31" s="115" t="str">
        <f>IF(females!BH14&gt;0,females!BH14,"")</f>
        <v/>
      </c>
      <c r="N31" s="113" t="e">
        <f>IF(females!#REF!&gt;0,females!#REF!,"")</f>
        <v>#REF!</v>
      </c>
      <c r="O31" s="113" t="e">
        <f>IF(females!#REF!&gt;0,females!#REF!,"")</f>
        <v>#REF!</v>
      </c>
      <c r="P31" s="113" t="str">
        <f>IF(females!BH15&gt;0,females!BH15,"")</f>
        <v/>
      </c>
      <c r="Q31" s="113" t="e">
        <f>IF(females!#REF!&gt;0,females!#REF!,"")</f>
        <v>#REF!</v>
      </c>
      <c r="R31" s="113" t="str">
        <f>IF(females!BH16&gt;0,females!BH16,"")</f>
        <v/>
      </c>
      <c r="S31" s="113" t="str">
        <f>IF(females!BH17&gt;0,females!BH17,"")</f>
        <v/>
      </c>
      <c r="T31" s="113" t="e">
        <f>IF(females!#REF!&gt;0,females!#REF!,"")</f>
        <v>#REF!</v>
      </c>
      <c r="U31" s="113" t="str">
        <f>IF(females!BH18&gt;0,females!BH18,"")</f>
        <v/>
      </c>
      <c r="V31" s="113" t="str">
        <f>IF(females!BH19&gt;0,females!BH19,"")</f>
        <v/>
      </c>
      <c r="W31" s="113" t="e">
        <f>IF(females!#REF!&gt;0,females!#REF!,"")</f>
        <v>#REF!</v>
      </c>
      <c r="X31" s="113" t="e">
        <f>IF(females!#REF!&gt;0,females!#REF!,"")</f>
        <v>#REF!</v>
      </c>
      <c r="Y31" s="113" t="str">
        <f>IF(females!BH20&gt;0,females!BH20,"")</f>
        <v/>
      </c>
      <c r="Z31" s="113" t="e">
        <f>IF(females!#REF!&gt;0,females!#REF!,"")</f>
        <v>#REF!</v>
      </c>
      <c r="AA31" s="113" t="e">
        <f>IF(females!#REF!&gt;0,females!#REF!,"")</f>
        <v>#REF!</v>
      </c>
      <c r="AB31" s="113" t="str">
        <f>IF(females!BH21&gt;0,females!BH21,"")</f>
        <v/>
      </c>
      <c r="AC31" s="113" t="str">
        <f>IF(females!BH22&gt;0,females!BH22,"")</f>
        <v/>
      </c>
      <c r="AD31" s="113" t="str">
        <f>IF(females!BH23&gt;0,females!BH23,"")</f>
        <v/>
      </c>
      <c r="AE31" s="113" t="str">
        <f>IF(females!BH25&gt;0,females!BH25,"")</f>
        <v/>
      </c>
      <c r="AF31" s="113" t="str">
        <f>IF(females!BH26&gt;0,females!BH26,"")</f>
        <v/>
      </c>
      <c r="AG31" s="112" t="str">
        <f>IF(females!BH27&gt;0,females!BH27,"")</f>
        <v/>
      </c>
      <c r="AH31" s="113" t="str">
        <f>IF(females!BH29&gt;0,females!BH29,"")</f>
        <v/>
      </c>
      <c r="AI31" s="113" t="str">
        <f>IF(females!BH30&gt;0,females!BH30,"")</f>
        <v/>
      </c>
      <c r="AJ31" s="112" t="str">
        <f>IF(females!BH31&gt;0,females!BH31,"")</f>
        <v/>
      </c>
      <c r="AK31" s="113" t="str">
        <f>IF(females!BH33&gt;0,females!BH33,"")</f>
        <v/>
      </c>
      <c r="AL31" s="111" t="str">
        <f>IF(females!BH34&gt;0,females!BH34,"")</f>
        <v/>
      </c>
      <c r="AM31" s="112" t="str">
        <f>IF(females!BH35&gt;0,females!BH35,"")</f>
        <v/>
      </c>
      <c r="AN31" s="111" t="str">
        <f>IF(females!BH37&gt;0,females!BH37,"")</f>
        <v/>
      </c>
      <c r="AO31" s="111" t="str">
        <f>IF(females!BH38&gt;0,females!BH38,"")</f>
        <v/>
      </c>
      <c r="AP31" s="112" t="str">
        <f>IF(females!BH39&gt;0,females!BH39,"")</f>
        <v/>
      </c>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7C80"/>
  </sheetPr>
  <dimension ref="A1:AH31"/>
  <sheetViews>
    <sheetView zoomScaleNormal="100" workbookViewId="0">
      <pane xSplit="3" ySplit="1" topLeftCell="D5" activePane="bottomRight" state="frozen"/>
      <selection pane="topRight"/>
      <selection pane="bottomLeft"/>
      <selection pane="bottomRight"/>
    </sheetView>
  </sheetViews>
  <sheetFormatPr baseColWidth="10" defaultColWidth="9.1640625" defaultRowHeight="13"/>
  <cols>
    <col min="1" max="1" width="16.83203125" style="65" customWidth="1"/>
    <col min="2" max="2" width="16.83203125" style="80" customWidth="1"/>
    <col min="3" max="3" width="9.1640625" style="66"/>
    <col min="4" max="4" width="9.1640625" style="64" customWidth="1"/>
    <col min="5" max="26" width="9.1640625" style="64"/>
    <col min="27" max="34" width="6.6640625" style="64" customWidth="1"/>
    <col min="35" max="16384" width="9.1640625" style="64"/>
  </cols>
  <sheetData>
    <row r="1" spans="1:34" ht="45">
      <c r="A1" s="63" t="s">
        <v>58</v>
      </c>
      <c r="B1" s="81" t="s">
        <v>59</v>
      </c>
      <c r="C1" s="67" t="s">
        <v>41</v>
      </c>
      <c r="D1" s="82" t="s">
        <v>4</v>
      </c>
      <c r="E1" s="82" t="s">
        <v>43</v>
      </c>
      <c r="F1" s="82" t="s">
        <v>44</v>
      </c>
      <c r="G1" s="82" t="s">
        <v>45</v>
      </c>
      <c r="H1" s="82" t="s">
        <v>46</v>
      </c>
      <c r="I1" s="82" t="s">
        <v>47</v>
      </c>
      <c r="J1" s="82" t="s">
        <v>74</v>
      </c>
      <c r="K1" s="82" t="s">
        <v>75</v>
      </c>
      <c r="L1" s="82" t="s">
        <v>82</v>
      </c>
      <c r="M1" s="82" t="s">
        <v>79</v>
      </c>
      <c r="N1" s="82" t="s">
        <v>76</v>
      </c>
      <c r="O1" s="82" t="s">
        <v>83</v>
      </c>
      <c r="P1" s="82" t="s">
        <v>80</v>
      </c>
      <c r="Q1" s="82" t="s">
        <v>77</v>
      </c>
      <c r="R1" s="82" t="s">
        <v>84</v>
      </c>
      <c r="S1" s="82" t="s">
        <v>81</v>
      </c>
      <c r="T1" s="82" t="s">
        <v>78</v>
      </c>
      <c r="U1" s="82" t="s">
        <v>85</v>
      </c>
      <c r="V1" s="82" t="s">
        <v>5</v>
      </c>
      <c r="W1" s="82" t="s">
        <v>26</v>
      </c>
      <c r="X1" s="82" t="s">
        <v>27</v>
      </c>
      <c r="Y1" s="82" t="s">
        <v>6</v>
      </c>
      <c r="Z1" s="82" t="s">
        <v>8</v>
      </c>
      <c r="AA1" s="82" t="s">
        <v>60</v>
      </c>
      <c r="AB1" s="82" t="s">
        <v>61</v>
      </c>
      <c r="AC1" s="82" t="s">
        <v>62</v>
      </c>
      <c r="AD1" s="82" t="s">
        <v>63</v>
      </c>
      <c r="AE1" s="82" t="s">
        <v>64</v>
      </c>
      <c r="AF1" s="82" t="s">
        <v>65</v>
      </c>
      <c r="AG1" s="82" t="s">
        <v>66</v>
      </c>
      <c r="AH1" s="82" t="s">
        <v>67</v>
      </c>
    </row>
    <row r="2" spans="1:34" ht="14">
      <c r="A2" s="63" t="str">
        <f>'females_stats (μm)'!A$2</f>
        <v>Genus species</v>
      </c>
      <c r="B2" s="78" t="str">
        <f>'females_stats (μm)'!B$2</f>
        <v>Country.sample</v>
      </c>
      <c r="C2" s="101" t="str">
        <f>females!B1</f>
        <v>Neotype</v>
      </c>
      <c r="D2" s="103">
        <f>IF(females!C3&gt;0,females!C3,"")</f>
        <v>506.83229813664605</v>
      </c>
      <c r="E2" s="116">
        <f>IF(females!C6&gt;0,females!C6,"")</f>
        <v>44.368530020703936</v>
      </c>
      <c r="F2" s="116">
        <f>IF(females!C7&gt;0,females!C7,"")</f>
        <v>19.917184265010352</v>
      </c>
      <c r="G2" s="116">
        <f>IF(females!C8&gt;0,females!C8,"")</f>
        <v>61.221532091097309</v>
      </c>
      <c r="H2" s="116">
        <f>IF(females!C9&gt;0,females!C9,"")</f>
        <v>14.40993788819876</v>
      </c>
      <c r="I2" s="116">
        <f>IF(females!C10&gt;0,females!C10,"")</f>
        <v>117.84679089026918</v>
      </c>
      <c r="J2" s="117">
        <f>IF(females!C14&gt;0,females!C14,"")</f>
        <v>118.67494824016565</v>
      </c>
      <c r="K2" s="116" t="e">
        <f>IF(females!#REF!&gt;0,females!#REF!,"")</f>
        <v>#REF!</v>
      </c>
      <c r="L2" s="116" t="e">
        <f>IF(females!#REF!&gt;0,females!#REF!,"")</f>
        <v>#REF!</v>
      </c>
      <c r="M2" s="116">
        <f>IF(females!C15&gt;0,females!C15,"")</f>
        <v>150.64182194616978</v>
      </c>
      <c r="N2" s="116" t="e">
        <f>IF(females!#REF!&gt;0,females!#REF!,"")</f>
        <v>#REF!</v>
      </c>
      <c r="O2" s="116">
        <f>IF(females!C16&gt;0,females!C16,"")</f>
        <v>46.397515527950311</v>
      </c>
      <c r="P2" s="116">
        <f>IF(females!C17&gt;0,females!C17,"")</f>
        <v>112.69151138716356</v>
      </c>
      <c r="Q2" s="116" t="e">
        <f>IF(females!#REF!&gt;0,females!#REF!,"")</f>
        <v>#REF!</v>
      </c>
      <c r="R2" s="116">
        <f>IF(females!C18&gt;0,females!C18,"")</f>
        <v>35.734989648033135</v>
      </c>
      <c r="S2" s="116">
        <f>IF(females!C19&gt;0,females!C19,"")</f>
        <v>151.8426501035197</v>
      </c>
      <c r="T2" s="116" t="e">
        <f>IF(females!#REF!&gt;0,females!#REF!,"")</f>
        <v>#REF!</v>
      </c>
      <c r="U2" s="116" t="e">
        <f>IF(females!#REF!&gt;0,females!#REF!,"")</f>
        <v>#REF!</v>
      </c>
      <c r="V2" s="116">
        <f>IF(females!C20&gt;0,females!C20,"")</f>
        <v>8.8819875776397517</v>
      </c>
      <c r="W2" s="116" t="e">
        <f>IF(females!#REF!&gt;0,females!#REF!,"")</f>
        <v>#REF!</v>
      </c>
      <c r="X2" s="116" t="e">
        <f>IF(females!#REF!&gt;0,females!#REF!,"")</f>
        <v>#REF!</v>
      </c>
      <c r="Y2" s="116">
        <f>IF(females!C21&gt;0,females!C21,"")</f>
        <v>7.7432712215320914</v>
      </c>
      <c r="Z2" s="116">
        <f>IF(females!C23&gt;0,females!C23,"")</f>
        <v>32.318840579710148</v>
      </c>
      <c r="AA2" s="116">
        <f>IF(females!C25&gt;0,females!C25,"")</f>
        <v>33.04347826086957</v>
      </c>
      <c r="AB2" s="116">
        <f>IF(females!C26&gt;0,females!C26,"")</f>
        <v>9.1097308488612843</v>
      </c>
      <c r="AC2" s="116">
        <f>IF(females!C29&gt;0,females!C29,"")</f>
        <v>29.399585921325048</v>
      </c>
      <c r="AD2" s="116" t="str">
        <f>IF(females!C30&gt;0,females!C30,"")</f>
        <v/>
      </c>
      <c r="AE2" s="116">
        <f>IF(females!C33&gt;0,females!C33,"")</f>
        <v>29.378881987577643</v>
      </c>
      <c r="AF2" s="118" t="str">
        <f>IF(females!C34&gt;0,females!C34,"")</f>
        <v/>
      </c>
      <c r="AG2" s="118">
        <f>IF(females!C37&gt;0,females!C37,"")</f>
        <v>34.016563146997932</v>
      </c>
      <c r="AH2" s="118" t="str">
        <f>IF(females!C38&gt;0,females!C38,"")</f>
        <v/>
      </c>
    </row>
    <row r="3" spans="1:34" ht="14">
      <c r="A3" s="63" t="str">
        <f>'females_stats (μm)'!A$2</f>
        <v>Genus species</v>
      </c>
      <c r="B3" s="78" t="str">
        <f>'females_stats (μm)'!B$2</f>
        <v>Country.sample</v>
      </c>
      <c r="C3" s="101">
        <f>females!D1</f>
        <v>1</v>
      </c>
      <c r="D3" s="103">
        <f>IF(females!E3&gt;0,females!E3,"")</f>
        <v>480</v>
      </c>
      <c r="E3" s="118">
        <f>IF(females!E6&gt;0,females!E6,"")</f>
        <v>42.4</v>
      </c>
      <c r="F3" s="118">
        <f>IF(females!E7&gt;0,females!E7,"")</f>
        <v>17.52</v>
      </c>
      <c r="G3" s="118">
        <f>IF(females!E8&gt;0,females!E8,"")</f>
        <v>51.2</v>
      </c>
      <c r="H3" s="118">
        <f>IF(females!E9&gt;0,females!E9,"")</f>
        <v>13.200000000000001</v>
      </c>
      <c r="I3" s="118">
        <f>IF(females!E10&gt;0,females!E10,"")</f>
        <v>106.44</v>
      </c>
      <c r="J3" s="119">
        <f>IF(females!E14&gt;0,females!E14,"")</f>
        <v>104.44</v>
      </c>
      <c r="K3" s="118" t="e">
        <f>IF(females!#REF!&gt;0,females!#REF!,"")</f>
        <v>#REF!</v>
      </c>
      <c r="L3" s="118" t="e">
        <f>IF(females!#REF!&gt;0,females!#REF!,"")</f>
        <v>#REF!</v>
      </c>
      <c r="M3" s="118">
        <f>IF(females!E15&gt;0,females!E15,"")</f>
        <v>133.6</v>
      </c>
      <c r="N3" s="118" t="e">
        <f>IF(females!#REF!&gt;0,females!#REF!,"")</f>
        <v>#REF!</v>
      </c>
      <c r="O3" s="118">
        <f>IF(females!E16&gt;0,females!E16,"")</f>
        <v>48.74</v>
      </c>
      <c r="P3" s="118">
        <f>IF(females!E17&gt;0,females!E17,"")</f>
        <v>105.4</v>
      </c>
      <c r="Q3" s="118" t="e">
        <f>IF(females!#REF!&gt;0,females!#REF!,"")</f>
        <v>#REF!</v>
      </c>
      <c r="R3" s="118">
        <f>IF(females!E18&gt;0,females!E18,"")</f>
        <v>34.799999999999997</v>
      </c>
      <c r="S3" s="118">
        <f>IF(females!E19&gt;0,females!E19,"")</f>
        <v>140.80000000000001</v>
      </c>
      <c r="T3" s="118" t="e">
        <f>IF(females!#REF!&gt;0,females!#REF!,"")</f>
        <v>#REF!</v>
      </c>
      <c r="U3" s="118" t="e">
        <f>IF(females!#REF!&gt;0,females!#REF!,"")</f>
        <v>#REF!</v>
      </c>
      <c r="V3" s="118">
        <f>IF(females!E20&gt;0,females!E20,"")</f>
        <v>8</v>
      </c>
      <c r="W3" s="118" t="e">
        <f>IF(females!#REF!&gt;0,females!#REF!,"")</f>
        <v>#REF!</v>
      </c>
      <c r="X3" s="118" t="e">
        <f>IF(females!#REF!&gt;0,females!#REF!,"")</f>
        <v>#REF!</v>
      </c>
      <c r="Y3" s="118">
        <f>IF(females!E21&gt;0,females!E21,"")</f>
        <v>8.1999999999999993</v>
      </c>
      <c r="Z3" s="118">
        <f>IF(females!E23&gt;0,females!E23,"")</f>
        <v>33.4</v>
      </c>
      <c r="AA3" s="118" t="str">
        <f>IF(females!E25&gt;0,females!E25,"")</f>
        <v/>
      </c>
      <c r="AB3" s="118" t="str">
        <f>IF(females!E26&gt;0,females!E26,"")</f>
        <v/>
      </c>
      <c r="AC3" s="118" t="str">
        <f>IF(females!E29&gt;0,females!E29,"")</f>
        <v/>
      </c>
      <c r="AD3" s="118" t="str">
        <f>IF(females!E30&gt;0,females!E30,"")</f>
        <v/>
      </c>
      <c r="AE3" s="118">
        <f>IF(females!E33&gt;0,females!E33,"")</f>
        <v>27.800000000000004</v>
      </c>
      <c r="AF3" s="118">
        <f>IF(females!E34&gt;0,females!E34,"")</f>
        <v>4.8</v>
      </c>
      <c r="AG3" s="118">
        <f>IF(females!E37&gt;0,females!E37,"")</f>
        <v>31</v>
      </c>
      <c r="AH3" s="118">
        <f>IF(females!E38&gt;0,females!E38,"")</f>
        <v>4.8</v>
      </c>
    </row>
    <row r="4" spans="1:34" ht="14">
      <c r="A4" s="63" t="str">
        <f>'females_stats (μm)'!A$2</f>
        <v>Genus species</v>
      </c>
      <c r="B4" s="78" t="str">
        <f>'females_stats (μm)'!B$2</f>
        <v>Country.sample</v>
      </c>
      <c r="C4" s="101">
        <f>females!F1</f>
        <v>2</v>
      </c>
      <c r="D4" s="103">
        <f>IF(females!G3&gt;0,females!G3,"")</f>
        <v>489.72208912314323</v>
      </c>
      <c r="E4" s="118">
        <f>IF(females!G6&gt;0,females!G6,"")</f>
        <v>49.88021082894106</v>
      </c>
      <c r="F4" s="118">
        <f>IF(females!G7&gt;0,females!G7,"")</f>
        <v>18.136080498322951</v>
      </c>
      <c r="G4" s="118">
        <f>IF(females!G8&gt;0,females!G8,"")</f>
        <v>55.582175371346423</v>
      </c>
      <c r="H4" s="118">
        <f>IF(females!G9&gt;0,females!G9,"")</f>
        <v>16.41111643507427</v>
      </c>
      <c r="I4" s="118">
        <f>IF(females!G10&gt;0,females!G10,"")</f>
        <v>121.39434595112601</v>
      </c>
      <c r="J4" s="119">
        <f>IF(females!G14&gt;0,females!G14,"")</f>
        <v>98.155246765692368</v>
      </c>
      <c r="K4" s="118" t="e">
        <f>IF(females!#REF!&gt;0,females!#REF!,"")</f>
        <v>#REF!</v>
      </c>
      <c r="L4" s="118" t="e">
        <f>IF(females!#REF!&gt;0,females!#REF!,"")</f>
        <v>#REF!</v>
      </c>
      <c r="M4" s="118">
        <f>IF(females!G15&gt;0,females!G15,"")</f>
        <v>144.8969813128893</v>
      </c>
      <c r="N4" s="118" t="e">
        <f>IF(females!#REF!&gt;0,females!#REF!,"")</f>
        <v>#REF!</v>
      </c>
      <c r="O4" s="118">
        <f>IF(females!G16&gt;0,females!G16,"")</f>
        <v>50.790608528988976</v>
      </c>
      <c r="P4" s="118">
        <f>IF(females!G17&gt;0,females!G17,"")</f>
        <v>116.33924293243891</v>
      </c>
      <c r="Q4" s="118" t="e">
        <f>IF(females!#REF!&gt;0,females!#REF!,"")</f>
        <v>#REF!</v>
      </c>
      <c r="R4" s="118">
        <f>IF(females!G18&gt;0,females!G18,"")</f>
        <v>25.922376617153809</v>
      </c>
      <c r="S4" s="118">
        <f>IF(females!G19&gt;0,females!G19,"")</f>
        <v>147.1490177287973</v>
      </c>
      <c r="T4" s="118" t="e">
        <f>IF(females!#REF!&gt;0,females!#REF!,"")</f>
        <v>#REF!</v>
      </c>
      <c r="U4" s="118" t="e">
        <f>IF(females!#REF!&gt;0,females!#REF!,"")</f>
        <v>#REF!</v>
      </c>
      <c r="V4" s="118">
        <f>IF(females!G20&gt;0,females!G20,"")</f>
        <v>8.0737901293723056</v>
      </c>
      <c r="W4" s="118" t="e">
        <f>IF(females!#REF!&gt;0,females!#REF!,"")</f>
        <v>#REF!</v>
      </c>
      <c r="X4" s="118" t="e">
        <f>IF(females!#REF!&gt;0,females!#REF!,"")</f>
        <v>#REF!</v>
      </c>
      <c r="Y4" s="118">
        <f>IF(females!G21&gt;0,females!G21,"")</f>
        <v>10.517489218974603</v>
      </c>
      <c r="Z4" s="118">
        <f>IF(females!G23&gt;0,females!G23,"")</f>
        <v>29.300431241015811</v>
      </c>
      <c r="AA4" s="118">
        <f>IF(females!G25&gt;0,females!G25,"")</f>
        <v>28.797316722568279</v>
      </c>
      <c r="AB4" s="118">
        <f>IF(females!G26&gt;0,females!G26,"")</f>
        <v>7.450886439865835</v>
      </c>
      <c r="AC4" s="118">
        <f>IF(females!G29&gt;0,females!G29,"")</f>
        <v>24.508864398658361</v>
      </c>
      <c r="AD4" s="118">
        <f>IF(females!G30&gt;0,females!G30,"")</f>
        <v>6.0613320555821746</v>
      </c>
      <c r="AE4" s="118">
        <f>IF(females!G33&gt;0,females!G33,"")</f>
        <v>29.180642069956875</v>
      </c>
      <c r="AF4" s="118">
        <f>IF(females!G34&gt;0,females!G34,"")</f>
        <v>6.1811212266411113</v>
      </c>
      <c r="AG4" s="118">
        <f>IF(females!G37&gt;0,females!G37,"")</f>
        <v>34.906564446574031</v>
      </c>
      <c r="AH4" s="118">
        <f>IF(females!G38&gt;0,females!G38,"")</f>
        <v>5.4384283660757067</v>
      </c>
    </row>
    <row r="5" spans="1:34" ht="14">
      <c r="A5" s="63" t="str">
        <f>'females_stats (μm)'!A$2</f>
        <v>Genus species</v>
      </c>
      <c r="B5" s="78" t="str">
        <f>'females_stats (μm)'!B$2</f>
        <v>Country.sample</v>
      </c>
      <c r="C5" s="101">
        <f>females!H1</f>
        <v>3</v>
      </c>
      <c r="D5" s="103">
        <f>IF(females!I3&gt;0,females!I3,"")</f>
        <v>500.14903129657233</v>
      </c>
      <c r="E5" s="118">
        <f>IF(females!I6&gt;0,females!I6,"")</f>
        <v>43.684798807749623</v>
      </c>
      <c r="F5" s="118">
        <f>IF(females!I7&gt;0,females!I7,"")</f>
        <v>16.933681073025337</v>
      </c>
      <c r="G5" s="118">
        <f>IF(females!I8&gt;0,females!I8,"")</f>
        <v>52.309985096870335</v>
      </c>
      <c r="H5" s="118">
        <f>IF(females!I9&gt;0,females!I9,"")</f>
        <v>12.01564828614009</v>
      </c>
      <c r="I5" s="118">
        <f>IF(females!I10&gt;0,females!I10,"")</f>
        <v>103.66989567809239</v>
      </c>
      <c r="J5" s="119">
        <f>IF(females!I14&gt;0,females!I14,"")</f>
        <v>98.528315946348727</v>
      </c>
      <c r="K5" s="118" t="e">
        <f>IF(females!#REF!&gt;0,females!#REF!,"")</f>
        <v>#REF!</v>
      </c>
      <c r="L5" s="118" t="e">
        <f>IF(females!#REF!&gt;0,females!#REF!,"")</f>
        <v>#REF!</v>
      </c>
      <c r="M5" s="118">
        <f>IF(females!I15&gt;0,females!I15,"")</f>
        <v>140.1639344262295</v>
      </c>
      <c r="N5" s="118" t="e">
        <f>IF(females!#REF!&gt;0,females!#REF!,"")</f>
        <v>#REF!</v>
      </c>
      <c r="O5" s="118">
        <f>IF(females!I16&gt;0,females!I16,"")</f>
        <v>49.068554396423245</v>
      </c>
      <c r="P5" s="118" t="str">
        <f>IF(females!I17&gt;0,females!I17,"")</f>
        <v/>
      </c>
      <c r="Q5" s="118" t="e">
        <f>IF(females!#REF!&gt;0,females!#REF!,"")</f>
        <v>#REF!</v>
      </c>
      <c r="R5" s="118">
        <f>IF(females!I18&gt;0,females!I18,"")</f>
        <v>32.712369597615499</v>
      </c>
      <c r="S5" s="118">
        <f>IF(females!I19&gt;0,females!I19,"")</f>
        <v>141.71013412816691</v>
      </c>
      <c r="T5" s="118" t="e">
        <f>IF(females!#REF!&gt;0,females!#REF!,"")</f>
        <v>#REF!</v>
      </c>
      <c r="U5" s="118" t="e">
        <f>IF(females!#REF!&gt;0,females!#REF!,"")</f>
        <v>#REF!</v>
      </c>
      <c r="V5" s="118">
        <f>IF(females!I20&gt;0,females!I20,"")</f>
        <v>8.811475409836067</v>
      </c>
      <c r="W5" s="118" t="e">
        <f>IF(females!#REF!&gt;0,females!#REF!,"")</f>
        <v>#REF!</v>
      </c>
      <c r="X5" s="118" t="e">
        <f>IF(females!#REF!&gt;0,females!#REF!,"")</f>
        <v>#REF!</v>
      </c>
      <c r="Y5" s="118">
        <f>IF(females!I21&gt;0,females!I21,"")</f>
        <v>9.705663189269746</v>
      </c>
      <c r="Z5" s="118" t="str">
        <f>IF(females!I23&gt;0,females!I23,"")</f>
        <v/>
      </c>
      <c r="AA5" s="118">
        <f>IF(females!I25&gt;0,females!I25,"")</f>
        <v>29.93666169895678</v>
      </c>
      <c r="AB5" s="118">
        <f>IF(females!I26&gt;0,females!I26,"")</f>
        <v>6.3524590163934427</v>
      </c>
      <c r="AC5" s="118">
        <f>IF(females!I29&gt;0,females!I29,"")</f>
        <v>29.247391952309982</v>
      </c>
      <c r="AD5" s="118">
        <f>IF(females!I30&gt;0,females!I30,"")</f>
        <v>4.5081967213114753</v>
      </c>
      <c r="AE5" s="118">
        <f>IF(females!I33&gt;0,females!I33,"")</f>
        <v>31.166169895678092</v>
      </c>
      <c r="AF5" s="118">
        <f>IF(females!I34&gt;0,females!I34,"")</f>
        <v>5.7004470938897169</v>
      </c>
      <c r="AG5" s="118">
        <f>IF(females!I37&gt;0,females!I37,"")</f>
        <v>33.960506706408346</v>
      </c>
      <c r="AH5" s="118">
        <f>IF(females!I38&gt;0,females!I38,"")</f>
        <v>7.8427719821162452</v>
      </c>
    </row>
    <row r="6" spans="1:34" ht="14">
      <c r="A6" s="63" t="str">
        <f>'females_stats (μm)'!A$2</f>
        <v>Genus species</v>
      </c>
      <c r="B6" s="78" t="str">
        <f>'females_stats (μm)'!B$2</f>
        <v>Country.sample</v>
      </c>
      <c r="C6" s="101">
        <f>females!J1</f>
        <v>4</v>
      </c>
      <c r="D6" s="103">
        <f>IF(females!K3&gt;0,females!K3,"")</f>
        <v>497.72684926402081</v>
      </c>
      <c r="E6" s="118">
        <f>IF(females!K6&gt;0,females!K6,"")</f>
        <v>42.258244829513693</v>
      </c>
      <c r="F6" s="118">
        <f>IF(females!K7&gt;0,females!K7,"")</f>
        <v>19.135457425004656</v>
      </c>
      <c r="G6" s="118">
        <f>IF(females!K8&gt;0,females!K8,"")</f>
        <v>59.604993478665911</v>
      </c>
      <c r="H6" s="118">
        <f>IF(females!K9&gt;0,females!K9,"")</f>
        <v>13.079932923420904</v>
      </c>
      <c r="I6" s="118">
        <f>IF(females!K10&gt;0,females!K10,"")</f>
        <v>101.19247251723496</v>
      </c>
      <c r="J6" s="119">
        <f>IF(females!K14&gt;0,females!K14,"")</f>
        <v>138.51313583007268</v>
      </c>
      <c r="K6" s="118" t="e">
        <f>IF(females!#REF!&gt;0,females!#REF!,"")</f>
        <v>#REF!</v>
      </c>
      <c r="L6" s="118" t="e">
        <f>IF(females!#REF!&gt;0,females!#REF!,"")</f>
        <v>#REF!</v>
      </c>
      <c r="M6" s="118">
        <f>IF(females!K15&gt;0,females!K15,"")</f>
        <v>134.41401155207751</v>
      </c>
      <c r="N6" s="118" t="e">
        <f>IF(females!#REF!&gt;0,females!#REF!,"")</f>
        <v>#REF!</v>
      </c>
      <c r="O6" s="118">
        <f>IF(females!K16&gt;0,females!K16,"")</f>
        <v>44.69908701322899</v>
      </c>
      <c r="P6" s="118">
        <f>IF(females!K17&gt;0,females!K17,"")</f>
        <v>135.97913173094841</v>
      </c>
      <c r="Q6" s="118" t="e">
        <f>IF(females!#REF!&gt;0,females!#REF!,"")</f>
        <v>#REF!</v>
      </c>
      <c r="R6" s="118">
        <f>IF(females!K18&gt;0,females!K18,"")</f>
        <v>32.625302776225077</v>
      </c>
      <c r="S6" s="118">
        <f>IF(females!K19&gt;0,females!K19,"")</f>
        <v>153.8289547233091</v>
      </c>
      <c r="T6" s="118" t="e">
        <f>IF(females!#REF!&gt;0,females!#REF!,"")</f>
        <v>#REF!</v>
      </c>
      <c r="U6" s="118" t="e">
        <f>IF(females!#REF!&gt;0,females!#REF!,"")</f>
        <v>#REF!</v>
      </c>
      <c r="V6" s="118">
        <f>IF(females!K20&gt;0,females!K20,"")</f>
        <v>9.7447363517793928</v>
      </c>
      <c r="W6" s="118" t="e">
        <f>IF(females!#REF!&gt;0,females!#REF!,"")</f>
        <v>#REF!</v>
      </c>
      <c r="X6" s="118" t="e">
        <f>IF(females!#REF!&gt;0,females!#REF!,"")</f>
        <v>#REF!</v>
      </c>
      <c r="Y6" s="118">
        <f>IF(females!K21&gt;0,females!K21,"")</f>
        <v>9.6702068194522077</v>
      </c>
      <c r="Z6" s="118">
        <f>IF(females!K23&gt;0,females!K23,"")</f>
        <v>33.538289547233092</v>
      </c>
      <c r="AA6" s="118">
        <f>IF(females!K25&gt;0,females!K25,"")</f>
        <v>34.339482019750321</v>
      </c>
      <c r="AB6" s="118" t="str">
        <f>IF(females!K26&gt;0,females!K26,"")</f>
        <v/>
      </c>
      <c r="AC6" s="118">
        <f>IF(females!K29&gt;0,females!K29,"")</f>
        <v>31.022917831190604</v>
      </c>
      <c r="AD6" s="118" t="str">
        <f>IF(females!K30&gt;0,females!K30,"")</f>
        <v/>
      </c>
      <c r="AE6" s="118">
        <f>IF(females!K33&gt;0,females!K33,"")</f>
        <v>31.041550214272405</v>
      </c>
      <c r="AF6" s="118">
        <f>IF(females!K34&gt;0,females!K34,"")</f>
        <v>5.1798024967393319</v>
      </c>
      <c r="AG6" s="118">
        <f>IF(females!K37&gt;0,females!K37,"")</f>
        <v>35.885969815539411</v>
      </c>
      <c r="AH6" s="118" t="str">
        <f>IF(females!K38&gt;0,females!K38,"")</f>
        <v/>
      </c>
    </row>
    <row r="7" spans="1:34" ht="14">
      <c r="A7" s="63" t="str">
        <f>'females_stats (μm)'!A$2</f>
        <v>Genus species</v>
      </c>
      <c r="B7" s="78" t="str">
        <f>'females_stats (μm)'!B$2</f>
        <v>Country.sample</v>
      </c>
      <c r="C7" s="101">
        <f>females!L1</f>
        <v>5</v>
      </c>
      <c r="D7" s="103">
        <f>IF(females!M3&gt;0,females!M3,"")</f>
        <v>528.58214553638402</v>
      </c>
      <c r="E7" s="118">
        <f>IF(females!M6&gt;0,females!M6,"")</f>
        <v>50.762690672668164</v>
      </c>
      <c r="F7" s="118">
        <f>IF(females!M7&gt;0,females!M7,"")</f>
        <v>18.629657414353588</v>
      </c>
      <c r="G7" s="118">
        <f>IF(females!M8&gt;0,females!M8,"")</f>
        <v>58.664666166541636</v>
      </c>
      <c r="H7" s="118">
        <f>IF(females!M9&gt;0,females!M9,"")</f>
        <v>14.778694673668417</v>
      </c>
      <c r="I7" s="118">
        <f>IF(females!M10&gt;0,females!M10,"")</f>
        <v>116.62915728932232</v>
      </c>
      <c r="J7" s="119">
        <f>IF(females!M14&gt;0,females!M14,"")</f>
        <v>135.8339584896224</v>
      </c>
      <c r="K7" s="118" t="e">
        <f>IF(females!#REF!&gt;0,females!#REF!,"")</f>
        <v>#REF!</v>
      </c>
      <c r="L7" s="118" t="e">
        <f>IF(females!#REF!&gt;0,females!#REF!,"")</f>
        <v>#REF!</v>
      </c>
      <c r="M7" s="118">
        <f>IF(females!M15&gt;0,females!M15,"")</f>
        <v>144.56114028507128</v>
      </c>
      <c r="N7" s="118" t="e">
        <f>IF(females!#REF!&gt;0,females!#REF!,"")</f>
        <v>#REF!</v>
      </c>
      <c r="O7" s="118">
        <f>IF(females!M16&gt;0,females!M16,"")</f>
        <v>55.838959739934978</v>
      </c>
      <c r="P7" s="118">
        <f>IF(females!M17&gt;0,females!M17,"")</f>
        <v>113.62840710177544</v>
      </c>
      <c r="Q7" s="118" t="e">
        <f>IF(females!#REF!&gt;0,females!#REF!,"")</f>
        <v>#REF!</v>
      </c>
      <c r="R7" s="118">
        <f>IF(females!M18&gt;0,females!M18,"")</f>
        <v>36.959239809952479</v>
      </c>
      <c r="S7" s="118">
        <f>IF(females!M19&gt;0,females!M19,"")</f>
        <v>156.36409102275567</v>
      </c>
      <c r="T7" s="118" t="e">
        <f>IF(females!#REF!&gt;0,females!#REF!,"")</f>
        <v>#REF!</v>
      </c>
      <c r="U7" s="118" t="e">
        <f>IF(females!#REF!&gt;0,females!#REF!,"")</f>
        <v>#REF!</v>
      </c>
      <c r="V7" s="118">
        <f>IF(females!M20&gt;0,females!M20,"")</f>
        <v>10.502625656414104</v>
      </c>
      <c r="W7" s="118" t="e">
        <f>IF(females!#REF!&gt;0,females!#REF!,"")</f>
        <v>#REF!</v>
      </c>
      <c r="X7" s="118" t="e">
        <f>IF(females!#REF!&gt;0,females!#REF!,"")</f>
        <v>#REF!</v>
      </c>
      <c r="Y7" s="118">
        <f>IF(females!M21&gt;0,females!M21,"")</f>
        <v>10.202550637659416</v>
      </c>
      <c r="Z7" s="118">
        <f>IF(females!M23&gt;0,females!M23,"")</f>
        <v>31.83295823955989</v>
      </c>
      <c r="AA7" s="118">
        <f>IF(females!M25&gt;0,females!M25,"")</f>
        <v>34.208552138034506</v>
      </c>
      <c r="AB7" s="118">
        <f>IF(females!M26&gt;0,females!M26,"")</f>
        <v>8.2520630157539383</v>
      </c>
      <c r="AC7" s="118">
        <f>IF(females!M29&gt;0,females!M29,"")</f>
        <v>31.982995748937231</v>
      </c>
      <c r="AD7" s="118" t="str">
        <f>IF(females!M30&gt;0,females!M30,"")</f>
        <v/>
      </c>
      <c r="AE7" s="118">
        <f>IF(females!M33&gt;0,females!M33,"")</f>
        <v>29.657414353588397</v>
      </c>
      <c r="AF7" s="118">
        <f>IF(females!M34&gt;0,females!M34,"")</f>
        <v>4.6511627906976747</v>
      </c>
      <c r="AG7" s="118">
        <f>IF(females!M37&gt;0,females!M37,"")</f>
        <v>38.384596149037257</v>
      </c>
      <c r="AH7" s="118" t="str">
        <f>IF(females!M38&gt;0,females!M38,"")</f>
        <v/>
      </c>
    </row>
    <row r="8" spans="1:34" ht="14">
      <c r="A8" s="63" t="str">
        <f>'females_stats (μm)'!A$2</f>
        <v>Genus species</v>
      </c>
      <c r="B8" s="78" t="str">
        <f>'females_stats (μm)'!B$2</f>
        <v>Country.sample</v>
      </c>
      <c r="C8" s="101">
        <f>females!N1</f>
        <v>6</v>
      </c>
      <c r="D8" s="103">
        <f>IF(females!O3&gt;0,females!O3,"")</f>
        <v>483.99209486166006</v>
      </c>
      <c r="E8" s="118">
        <f>IF(females!O6&gt;0,females!O6,"")</f>
        <v>42.248572683355292</v>
      </c>
      <c r="F8" s="118">
        <f>IF(females!O7&gt;0,females!O7,"")</f>
        <v>13.943785682916118</v>
      </c>
      <c r="G8" s="118">
        <f>IF(females!O8&gt;0,females!O8,"")</f>
        <v>54.413702239789195</v>
      </c>
      <c r="H8" s="118">
        <f>IF(females!O9&gt;0,females!O9,"")</f>
        <v>13.438735177865613</v>
      </c>
      <c r="I8" s="118">
        <f>IF(females!O10&gt;0,females!O10,"")</f>
        <v>108.98111550285464</v>
      </c>
      <c r="J8" s="119" t="str">
        <f>IF(females!O14&gt;0,females!O14,"")</f>
        <v/>
      </c>
      <c r="K8" s="118" t="e">
        <f>IF(females!#REF!&gt;0,females!#REF!,"")</f>
        <v>#REF!</v>
      </c>
      <c r="L8" s="118" t="e">
        <f>IF(females!#REF!&gt;0,females!#REF!,"")</f>
        <v>#REF!</v>
      </c>
      <c r="M8" s="118">
        <f>IF(females!O15&gt;0,females!O15,"")</f>
        <v>130.69828722002637</v>
      </c>
      <c r="N8" s="118" t="e">
        <f>IF(females!#REF!&gt;0,females!#REF!,"")</f>
        <v>#REF!</v>
      </c>
      <c r="O8" s="118">
        <f>IF(females!O16&gt;0,females!O16,"")</f>
        <v>46.772068511198952</v>
      </c>
      <c r="P8" s="118">
        <f>IF(females!O17&gt;0,females!O17,"")</f>
        <v>101.22968818620993</v>
      </c>
      <c r="Q8" s="118" t="e">
        <f>IF(females!#REF!&gt;0,females!#REF!,"")</f>
        <v>#REF!</v>
      </c>
      <c r="R8" s="118">
        <f>IF(females!O18&gt;0,females!O18,"")</f>
        <v>33.025911286780854</v>
      </c>
      <c r="S8" s="118" t="str">
        <f>IF(females!O19&gt;0,females!O19,"")</f>
        <v/>
      </c>
      <c r="T8" s="118" t="e">
        <f>IF(females!#REF!&gt;0,females!#REF!,"")</f>
        <v>#REF!</v>
      </c>
      <c r="U8" s="118" t="e">
        <f>IF(females!#REF!&gt;0,females!#REF!,"")</f>
        <v>#REF!</v>
      </c>
      <c r="V8" s="118">
        <f>IF(females!O20&gt;0,females!O20,"")</f>
        <v>8.4760649978041283</v>
      </c>
      <c r="W8" s="118" t="e">
        <f>IF(females!#REF!&gt;0,females!#REF!,"")</f>
        <v>#REF!</v>
      </c>
      <c r="X8" s="118" t="e">
        <f>IF(females!#REF!&gt;0,females!#REF!,"")</f>
        <v>#REF!</v>
      </c>
      <c r="Y8" s="118">
        <f>IF(females!O21&gt;0,females!O21,"")</f>
        <v>8.2345191040843222</v>
      </c>
      <c r="Z8" s="118">
        <f>IF(females!O23&gt;0,females!O23,"")</f>
        <v>32.542819499341242</v>
      </c>
      <c r="AA8" s="118">
        <f>IF(females!O25&gt;0,females!O25,"")</f>
        <v>31.115502854633291</v>
      </c>
      <c r="AB8" s="118">
        <f>IF(females!O26&gt;0,females!O26,"")</f>
        <v>6.499780412823891</v>
      </c>
      <c r="AC8" s="118">
        <f>IF(females!O29&gt;0,females!O29,"")</f>
        <v>29.578392621870886</v>
      </c>
      <c r="AD8" s="118">
        <f>IF(females!O30&gt;0,females!O30,"")</f>
        <v>4.6113306982872198</v>
      </c>
      <c r="AE8" s="118">
        <f>IF(females!O33&gt;0,females!O33,"")</f>
        <v>29.380764163372863</v>
      </c>
      <c r="AF8" s="118">
        <f>IF(females!O34&gt;0,females!O34,"")</f>
        <v>5.7092665788317971</v>
      </c>
      <c r="AG8" s="118">
        <f>IF(females!O37&gt;0,females!O37,"")</f>
        <v>34.453227931488797</v>
      </c>
      <c r="AH8" s="118">
        <f>IF(females!O38&gt;0,females!O38,"")</f>
        <v>5.4238032498902067</v>
      </c>
    </row>
    <row r="9" spans="1:34" ht="14">
      <c r="A9" s="63" t="str">
        <f>'females_stats (μm)'!A$2</f>
        <v>Genus species</v>
      </c>
      <c r="B9" s="78" t="str">
        <f>'females_stats (μm)'!B$2</f>
        <v>Country.sample</v>
      </c>
      <c r="C9" s="101">
        <f>females!P1</f>
        <v>7</v>
      </c>
      <c r="D9" s="103">
        <f>IF(females!Q3&gt;0,females!Q3,"")</f>
        <v>528.06369720747762</v>
      </c>
      <c r="E9" s="118">
        <f>IF(females!Q6&gt;0,females!Q6,"")</f>
        <v>49.665358873759516</v>
      </c>
      <c r="F9" s="118">
        <f>IF(females!Q7&gt;0,females!Q7,"")</f>
        <v>19.063004846526656</v>
      </c>
      <c r="G9" s="118">
        <f>IF(females!Q8&gt;0,females!Q8,"")</f>
        <v>56.658204477267482</v>
      </c>
      <c r="H9" s="118">
        <f>IF(females!Q9&gt;0,females!Q9,"")</f>
        <v>14.79344564966536</v>
      </c>
      <c r="I9" s="118">
        <f>IF(females!Q10&gt;0,females!Q10,"")</f>
        <v>121.41703207939072</v>
      </c>
      <c r="J9" s="119">
        <f>IF(females!Q14&gt;0,females!Q14,"")</f>
        <v>114.83960304638818</v>
      </c>
      <c r="K9" s="118" t="e">
        <f>IF(females!#REF!&gt;0,females!#REF!,"")</f>
        <v>#REF!</v>
      </c>
      <c r="L9" s="118" t="e">
        <f>IF(females!#REF!&gt;0,females!#REF!,"")</f>
        <v>#REF!</v>
      </c>
      <c r="M9" s="118">
        <f>IF(females!Q15&gt;0,females!Q15,"")</f>
        <v>172.35171936302797</v>
      </c>
      <c r="N9" s="118" t="e">
        <f>IF(females!#REF!&gt;0,females!#REF!,"")</f>
        <v>#REF!</v>
      </c>
      <c r="O9" s="118">
        <f>IF(females!Q16&gt;0,females!Q16,"")</f>
        <v>55.965843526425104</v>
      </c>
      <c r="P9" s="118">
        <f>IF(females!Q17&gt;0,females!Q17,"")</f>
        <v>137.47980613893378</v>
      </c>
      <c r="Q9" s="118" t="e">
        <f>IF(females!#REF!&gt;0,females!#REF!,"")</f>
        <v>#REF!</v>
      </c>
      <c r="R9" s="118">
        <f>IF(females!Q18&gt;0,females!Q18,"")</f>
        <v>35.24117239787676</v>
      </c>
      <c r="S9" s="118">
        <f>IF(females!Q19&gt;0,females!Q19,"")</f>
        <v>175.85968151396264</v>
      </c>
      <c r="T9" s="118" t="e">
        <f>IF(females!#REF!&gt;0,females!#REF!,"")</f>
        <v>#REF!</v>
      </c>
      <c r="U9" s="118" t="e">
        <f>IF(females!#REF!&gt;0,females!#REF!,"")</f>
        <v>#REF!</v>
      </c>
      <c r="V9" s="118">
        <f>IF(females!Q20&gt;0,females!Q20,"")</f>
        <v>10.570043849526888</v>
      </c>
      <c r="W9" s="118" t="e">
        <f>IF(females!#REF!&gt;0,females!#REF!,"")</f>
        <v>#REF!</v>
      </c>
      <c r="X9" s="118" t="e">
        <f>IF(females!#REF!&gt;0,females!#REF!,"")</f>
        <v>#REF!</v>
      </c>
      <c r="Y9" s="118">
        <f>IF(females!Q21&gt;0,females!Q21,"")</f>
        <v>10.016155088852988</v>
      </c>
      <c r="Z9" s="118">
        <f>IF(females!Q23&gt;0,females!Q23,"")</f>
        <v>33.210246942072466</v>
      </c>
      <c r="AA9" s="118">
        <f>IF(females!Q25&gt;0,females!Q25,"")</f>
        <v>33.025617355181168</v>
      </c>
      <c r="AB9" s="118" t="str">
        <f>IF(females!Q26&gt;0,females!Q26,"")</f>
        <v/>
      </c>
      <c r="AC9" s="118">
        <f>IF(females!Q29&gt;0,females!Q29,"")</f>
        <v>28.479113777982924</v>
      </c>
      <c r="AD9" s="118" t="str">
        <f>IF(females!Q30&gt;0,females!Q30,"")</f>
        <v/>
      </c>
      <c r="AE9" s="118">
        <f>IF(females!Q33&gt;0,females!Q33,"")</f>
        <v>30.971613201015462</v>
      </c>
      <c r="AF9" s="118">
        <f>IF(females!Q34&gt;0,females!Q34,"")</f>
        <v>4.8003692591737837</v>
      </c>
      <c r="AG9" s="118">
        <f>IF(females!Q37&gt;0,females!Q37,"")</f>
        <v>35.933533348719131</v>
      </c>
      <c r="AH9" s="118" t="str">
        <f>IF(females!Q38&gt;0,females!Q38,"")</f>
        <v/>
      </c>
    </row>
    <row r="10" spans="1:34" ht="14">
      <c r="A10" s="63" t="str">
        <f>'females_stats (μm)'!A$2</f>
        <v>Genus species</v>
      </c>
      <c r="B10" s="78" t="str">
        <f>'females_stats (μm)'!B$2</f>
        <v>Country.sample</v>
      </c>
      <c r="C10" s="101">
        <f>females!R1</f>
        <v>8</v>
      </c>
      <c r="D10" s="103">
        <f>IF(females!S3&gt;0,females!S3,"")</f>
        <v>492.29235880398676</v>
      </c>
      <c r="E10" s="118">
        <f>IF(females!S6&gt;0,females!S6,"")</f>
        <v>46.267995570321155</v>
      </c>
      <c r="F10" s="118">
        <f>IF(females!S7&gt;0,females!S7,"")</f>
        <v>18.006644518272427</v>
      </c>
      <c r="G10" s="118">
        <f>IF(females!S8&gt;0,females!S8,"")</f>
        <v>52.137320044296786</v>
      </c>
      <c r="H10" s="118">
        <f>IF(females!S9&gt;0,females!S9,"")</f>
        <v>12.425249169435217</v>
      </c>
      <c r="I10" s="118">
        <f>IF(females!S10&gt;0,females!S10,"")</f>
        <v>102.59136212624584</v>
      </c>
      <c r="J10" s="119">
        <f>IF(females!S14&gt;0,females!S14,"")</f>
        <v>105.60354374307863</v>
      </c>
      <c r="K10" s="118" t="e">
        <f>IF(females!#REF!&gt;0,females!#REF!,"")</f>
        <v>#REF!</v>
      </c>
      <c r="L10" s="118" t="e">
        <f>IF(females!#REF!&gt;0,females!#REF!,"")</f>
        <v>#REF!</v>
      </c>
      <c r="M10" s="118">
        <f>IF(females!S15&gt;0,females!S15,"")</f>
        <v>142.05980066445184</v>
      </c>
      <c r="N10" s="118" t="e">
        <f>IF(females!#REF!&gt;0,females!#REF!,"")</f>
        <v>#REF!</v>
      </c>
      <c r="O10" s="118">
        <f>IF(females!S16&gt;0,females!S16,"")</f>
        <v>48.881506090808422</v>
      </c>
      <c r="P10" s="118">
        <f>IF(females!S17&gt;0,females!S17,"")</f>
        <v>111.67220376522702</v>
      </c>
      <c r="Q10" s="118" t="e">
        <f>IF(females!#REF!&gt;0,females!#REF!,"")</f>
        <v>#REF!</v>
      </c>
      <c r="R10" s="118">
        <f>IF(females!S18&gt;0,females!S18,"")</f>
        <v>41.439645625692137</v>
      </c>
      <c r="S10" s="118">
        <f>IF(females!S19&gt;0,females!S19,"")</f>
        <v>146.4451827242525</v>
      </c>
      <c r="T10" s="118" t="e">
        <f>IF(females!#REF!&gt;0,females!#REF!,"")</f>
        <v>#REF!</v>
      </c>
      <c r="U10" s="118" t="e">
        <f>IF(females!#REF!&gt;0,females!#REF!,"")</f>
        <v>#REF!</v>
      </c>
      <c r="V10" s="118">
        <f>IF(females!S20&gt;0,females!S20,"")</f>
        <v>8.3056478405315612</v>
      </c>
      <c r="W10" s="118" t="e">
        <f>IF(females!#REF!&gt;0,females!#REF!,"")</f>
        <v>#REF!</v>
      </c>
      <c r="X10" s="118" t="e">
        <f>IF(females!#REF!&gt;0,females!#REF!,"")</f>
        <v>#REF!</v>
      </c>
      <c r="Y10" s="118">
        <f>IF(females!S21&gt;0,females!S21,"")</f>
        <v>9.7895902547065337</v>
      </c>
      <c r="Z10" s="118">
        <f>IF(females!S23&gt;0,females!S23,"")</f>
        <v>33.997785160575859</v>
      </c>
      <c r="AA10" s="118">
        <f>IF(females!S25&gt;0,females!S25,"")</f>
        <v>29.125138427464009</v>
      </c>
      <c r="AB10" s="118">
        <f>IF(females!S26&gt;0,females!S26,"")</f>
        <v>5.8471760797342194</v>
      </c>
      <c r="AC10" s="118">
        <f>IF(females!S29&gt;0,females!S29,"")</f>
        <v>27.286821705426355</v>
      </c>
      <c r="AD10" s="118">
        <f>IF(females!S30&gt;0,females!S30,"")</f>
        <v>6.5559246954595789</v>
      </c>
      <c r="AE10" s="118">
        <f>IF(females!S33&gt;0,females!S33,"")</f>
        <v>25.40420819490587</v>
      </c>
      <c r="AF10" s="118">
        <f>IF(females!S34&gt;0,females!S34,"")</f>
        <v>5.382059800664452</v>
      </c>
      <c r="AG10" s="118">
        <f>IF(females!S37&gt;0,females!S37,"")</f>
        <v>31.229235880398669</v>
      </c>
      <c r="AH10" s="118">
        <f>IF(females!S38&gt;0,females!S38,"")</f>
        <v>7.5083056478405323</v>
      </c>
    </row>
    <row r="11" spans="1:34" ht="14">
      <c r="A11" s="63" t="str">
        <f>'females_stats (μm)'!A$2</f>
        <v>Genus species</v>
      </c>
      <c r="B11" s="78" t="str">
        <f>'females_stats (μm)'!B$2</f>
        <v>Country.sample</v>
      </c>
      <c r="C11" s="101">
        <f>females!T1</f>
        <v>9</v>
      </c>
      <c r="D11" s="103">
        <f>IF(females!U3&gt;0,females!U3,"")</f>
        <v>508.07371654234316</v>
      </c>
      <c r="E11" s="118">
        <f>IF(females!U6&gt;0,females!U6,"")</f>
        <v>44.010530934620448</v>
      </c>
      <c r="F11" s="118">
        <f>IF(females!U7&gt;0,females!U7,"")</f>
        <v>16.125493637560336</v>
      </c>
      <c r="G11" s="118">
        <f>IF(females!U8&gt;0,females!U8,"")</f>
        <v>52.87406757349715</v>
      </c>
      <c r="H11" s="118">
        <f>IF(females!U9&gt;0,females!U9,"")</f>
        <v>14.677490127248793</v>
      </c>
      <c r="I11" s="118" t="str">
        <f>IF(females!U10&gt;0,females!U10,"")</f>
        <v/>
      </c>
      <c r="J11" s="119">
        <f>IF(females!U14&gt;0,females!U14,"")</f>
        <v>119.50416849495393</v>
      </c>
      <c r="K11" s="118" t="e">
        <f>IF(females!#REF!&gt;0,females!#REF!,"")</f>
        <v>#REF!</v>
      </c>
      <c r="L11" s="118" t="e">
        <f>IF(females!#REF!&gt;0,females!#REF!,"")</f>
        <v>#REF!</v>
      </c>
      <c r="M11" s="118">
        <f>IF(females!U15&gt;0,females!U15,"")</f>
        <v>157.74462483545418</v>
      </c>
      <c r="N11" s="118" t="e">
        <f>IF(females!#REF!&gt;0,females!#REF!,"")</f>
        <v>#REF!</v>
      </c>
      <c r="O11" s="118">
        <f>IF(females!U16&gt;0,females!U16,"")</f>
        <v>46.423870118473012</v>
      </c>
      <c r="P11" s="118" t="str">
        <f>IF(females!U17&gt;0,females!U17,"")</f>
        <v/>
      </c>
      <c r="Q11" s="118" t="e">
        <f>IF(females!#REF!&gt;0,females!#REF!,"")</f>
        <v>#REF!</v>
      </c>
      <c r="R11" s="118">
        <f>IF(females!U18&gt;0,females!U18,"")</f>
        <v>32.755594559017112</v>
      </c>
      <c r="S11" s="118" t="str">
        <f>IF(females!U19&gt;0,females!U19,"")</f>
        <v/>
      </c>
      <c r="T11" s="118" t="e">
        <f>IF(females!#REF!&gt;0,females!#REF!,"")</f>
        <v>#REF!</v>
      </c>
      <c r="U11" s="118" t="e">
        <f>IF(females!#REF!&gt;0,females!#REF!,"")</f>
        <v>#REF!</v>
      </c>
      <c r="V11" s="118">
        <f>IF(females!U20&gt;0,females!U20,"")</f>
        <v>8.2053532250987278</v>
      </c>
      <c r="W11" s="118" t="e">
        <f>IF(females!#REF!&gt;0,females!#REF!,"")</f>
        <v>#REF!</v>
      </c>
      <c r="X11" s="118" t="e">
        <f>IF(females!#REF!&gt;0,females!#REF!,"")</f>
        <v>#REF!</v>
      </c>
      <c r="Y11" s="118">
        <f>IF(females!U21&gt;0,females!U21,"")</f>
        <v>10.684510750329093</v>
      </c>
      <c r="Z11" s="118">
        <f>IF(females!U23&gt;0,females!U23,"")</f>
        <v>31.987713909609479</v>
      </c>
      <c r="AA11" s="118">
        <f>IF(females!U25&gt;0,females!U25,"")</f>
        <v>29.201404124616058</v>
      </c>
      <c r="AB11" s="118">
        <f>IF(females!U26&gt;0,females!U26,"")</f>
        <v>5.1118911803422558</v>
      </c>
      <c r="AC11" s="118">
        <f>IF(females!U29&gt;0,females!U29,"")</f>
        <v>25.581395348837212</v>
      </c>
      <c r="AD11" s="118" t="str">
        <f>IF(females!U30&gt;0,females!U30,"")</f>
        <v/>
      </c>
      <c r="AE11" s="118">
        <f>IF(females!U33&gt;0,females!U33,"")</f>
        <v>26.590609916630097</v>
      </c>
      <c r="AF11" s="118" t="str">
        <f>IF(females!U34&gt;0,females!U34,"")</f>
        <v/>
      </c>
      <c r="AG11" s="118">
        <f>IF(females!U37&gt;0,females!U37,"")</f>
        <v>33.106625713032031</v>
      </c>
      <c r="AH11" s="118">
        <f>IF(females!U38&gt;0,females!U38,"")</f>
        <v>5.9675296182536206</v>
      </c>
    </row>
    <row r="12" spans="1:34" ht="14">
      <c r="A12" s="63" t="str">
        <f>'females_stats (μm)'!A$2</f>
        <v>Genus species</v>
      </c>
      <c r="B12" s="78" t="str">
        <f>'females_stats (μm)'!B$2</f>
        <v>Country.sample</v>
      </c>
      <c r="C12" s="101">
        <f>females!V1</f>
        <v>10</v>
      </c>
      <c r="D12" s="103">
        <f>IF(females!W3&gt;0,females!W3,"")</f>
        <v>515.90038314176252</v>
      </c>
      <c r="E12" s="118">
        <f>IF(females!W6&gt;0,females!W6,"")</f>
        <v>44.770114942528735</v>
      </c>
      <c r="F12" s="118">
        <f>IF(females!W7&gt;0,females!W7,"")</f>
        <v>17.279693486590038</v>
      </c>
      <c r="G12" s="118">
        <f>IF(females!W8&gt;0,females!W8,"")</f>
        <v>54.65517241379311</v>
      </c>
      <c r="H12" s="118">
        <f>IF(females!W9&gt;0,females!W9,"")</f>
        <v>13.486590038314175</v>
      </c>
      <c r="I12" s="118">
        <f>IF(females!W10&gt;0,females!W10,"")</f>
        <v>101.26436781609193</v>
      </c>
      <c r="J12" s="119">
        <f>IF(females!W14&gt;0,females!W14,"")</f>
        <v>105.93869731800764</v>
      </c>
      <c r="K12" s="118" t="e">
        <f>IF(females!#REF!&gt;0,females!#REF!,"")</f>
        <v>#REF!</v>
      </c>
      <c r="L12" s="118" t="e">
        <f>IF(females!#REF!&gt;0,females!#REF!,"")</f>
        <v>#REF!</v>
      </c>
      <c r="M12" s="118">
        <f>IF(females!W15&gt;0,females!W15,"")</f>
        <v>138.46743295019158</v>
      </c>
      <c r="N12" s="118" t="e">
        <f>IF(females!#REF!&gt;0,females!#REF!,"")</f>
        <v>#REF!</v>
      </c>
      <c r="O12" s="118">
        <f>IF(females!W16&gt;0,females!W16,"")</f>
        <v>50.325670498084285</v>
      </c>
      <c r="P12" s="118">
        <f>IF(females!W17&gt;0,females!W17,"")</f>
        <v>113.65900383141761</v>
      </c>
      <c r="Q12" s="118" t="e">
        <f>IF(females!#REF!&gt;0,females!#REF!,"")</f>
        <v>#REF!</v>
      </c>
      <c r="R12" s="118">
        <f>IF(females!W18&gt;0,females!W18,"")</f>
        <v>38.007662835249043</v>
      </c>
      <c r="S12" s="118">
        <f>IF(females!W19&gt;0,females!W19,"")</f>
        <v>153.79310344827587</v>
      </c>
      <c r="T12" s="118" t="e">
        <f>IF(females!#REF!&gt;0,females!#REF!,"")</f>
        <v>#REF!</v>
      </c>
      <c r="U12" s="118" t="e">
        <f>IF(females!#REF!&gt;0,females!#REF!,"")</f>
        <v>#REF!</v>
      </c>
      <c r="V12" s="118">
        <f>IF(females!W20&gt;0,females!W20,"")</f>
        <v>9.0996168582375461</v>
      </c>
      <c r="W12" s="118" t="e">
        <f>IF(females!#REF!&gt;0,females!#REF!,"")</f>
        <v>#REF!</v>
      </c>
      <c r="X12" s="118" t="e">
        <f>IF(females!#REF!&gt;0,females!#REF!,"")</f>
        <v>#REF!</v>
      </c>
      <c r="Y12" s="118">
        <f>IF(females!W21&gt;0,females!W21,"")</f>
        <v>9.7126436781609193</v>
      </c>
      <c r="Z12" s="118">
        <f>IF(females!W23&gt;0,females!W23,"")</f>
        <v>34.636015325670492</v>
      </c>
      <c r="AA12" s="118">
        <f>IF(females!W25&gt;0,females!W25,"")</f>
        <v>27.701149425287358</v>
      </c>
      <c r="AB12" s="118">
        <f>IF(females!W26&gt;0,females!W26,"")</f>
        <v>4.3295019157088115</v>
      </c>
      <c r="AC12" s="118">
        <f>IF(females!W29&gt;0,females!W29,"")</f>
        <v>29.329501915708811</v>
      </c>
      <c r="AD12" s="118">
        <f>IF(females!W30&gt;0,females!W30,"")</f>
        <v>4.5977011494252862</v>
      </c>
      <c r="AE12" s="118">
        <f>IF(females!W33&gt;0,females!W33,"")</f>
        <v>28.773946360153253</v>
      </c>
      <c r="AF12" s="118">
        <f>IF(females!W34&gt;0,females!W34,"")</f>
        <v>3.9272030651340986</v>
      </c>
      <c r="AG12" s="118">
        <f>IF(females!W37&gt;0,females!W37,"")</f>
        <v>33.716475095785441</v>
      </c>
      <c r="AH12" s="118">
        <f>IF(females!W38&gt;0,females!W38,"")</f>
        <v>5</v>
      </c>
    </row>
    <row r="13" spans="1:34" ht="14">
      <c r="A13" s="63" t="str">
        <f>'females_stats (μm)'!A$2</f>
        <v>Genus species</v>
      </c>
      <c r="B13" s="78" t="str">
        <f>'females_stats (μm)'!B$2</f>
        <v>Country.sample</v>
      </c>
      <c r="C13" s="101">
        <f>females!X1</f>
        <v>11</v>
      </c>
      <c r="D13" s="103">
        <f>IF(females!Y3&gt;0,females!Y3,"")</f>
        <v>562.44034031956846</v>
      </c>
      <c r="E13" s="118">
        <f>IF(females!Y6&gt;0,females!Y6,"")</f>
        <v>48.744552811786676</v>
      </c>
      <c r="F13" s="118">
        <f>IF(females!Y7&gt;0,females!Y7,"")</f>
        <v>16.995227225565472</v>
      </c>
      <c r="G13" s="118">
        <f>IF(females!Y8&gt;0,females!Y8,"")</f>
        <v>53.081552189250878</v>
      </c>
      <c r="H13" s="118">
        <f>IF(females!Y9&gt;0,females!Y9,"")</f>
        <v>13.50902676903922</v>
      </c>
      <c r="I13" s="118">
        <f>IF(females!Y10&gt;0,females!Y10,"")</f>
        <v>110.99813239261258</v>
      </c>
      <c r="J13" s="119" t="str">
        <f>IF(females!Y14&gt;0,females!Y14,"")</f>
        <v/>
      </c>
      <c r="K13" s="118" t="e">
        <f>IF(females!#REF!&gt;0,females!#REF!,"")</f>
        <v>#REF!</v>
      </c>
      <c r="L13" s="118" t="e">
        <f>IF(females!#REF!&gt;0,females!#REF!,"")</f>
        <v>#REF!</v>
      </c>
      <c r="M13" s="118">
        <f>IF(females!Y15&gt;0,females!Y15,"")</f>
        <v>125.50321643494502</v>
      </c>
      <c r="N13" s="118" t="e">
        <f>IF(females!#REF!&gt;0,females!#REF!,"")</f>
        <v>#REF!</v>
      </c>
      <c r="O13" s="118">
        <f>IF(females!Y16&gt;0,females!Y16,"")</f>
        <v>48.99356713010998</v>
      </c>
      <c r="P13" s="118">
        <f>IF(females!Y17&gt;0,females!Y17,"")</f>
        <v>122.16227433077403</v>
      </c>
      <c r="Q13" s="118" t="e">
        <f>IF(females!#REF!&gt;0,females!#REF!,"")</f>
        <v>#REF!</v>
      </c>
      <c r="R13" s="118">
        <f>IF(females!Y18&gt;0,females!Y18,"")</f>
        <v>36.501348827557585</v>
      </c>
      <c r="S13" s="118">
        <f>IF(females!Y19&gt;0,females!Y19,"")</f>
        <v>159.90869474994813</v>
      </c>
      <c r="T13" s="118" t="e">
        <f>IF(females!#REF!&gt;0,females!#REF!,"")</f>
        <v>#REF!</v>
      </c>
      <c r="U13" s="118" t="e">
        <f>IF(females!#REF!&gt;0,females!#REF!,"")</f>
        <v>#REF!</v>
      </c>
      <c r="V13" s="118">
        <f>IF(females!Y20&gt;0,females!Y20,"")</f>
        <v>9.0475202324133654</v>
      </c>
      <c r="W13" s="118" t="e">
        <f>IF(females!#REF!&gt;0,females!#REF!,"")</f>
        <v>#REF!</v>
      </c>
      <c r="X13" s="118" t="e">
        <f>IF(females!#REF!&gt;0,females!#REF!,"")</f>
        <v>#REF!</v>
      </c>
      <c r="Y13" s="118">
        <f>IF(females!Y21&gt;0,females!Y21,"")</f>
        <v>8.9852666528325376</v>
      </c>
      <c r="Z13" s="118">
        <f>IF(females!Y23&gt;0,females!Y23,"")</f>
        <v>32.703880473127207</v>
      </c>
      <c r="AA13" s="118">
        <f>IF(females!Y25&gt;0,females!Y25,"")</f>
        <v>30.504253994604692</v>
      </c>
      <c r="AB13" s="118">
        <f>IF(females!Y26&gt;0,females!Y26,"")</f>
        <v>4.6275160821747248</v>
      </c>
      <c r="AC13" s="118">
        <f>IF(females!Y29&gt;0,females!Y29,"")</f>
        <v>27.246316663208137</v>
      </c>
      <c r="AD13" s="118">
        <f>IF(females!Y30&gt;0,females!Y30,"")</f>
        <v>5.5613197758871147</v>
      </c>
      <c r="AE13" s="118">
        <f>IF(females!Y33&gt;0,females!Y33,"")</f>
        <v>25.9597426852044</v>
      </c>
      <c r="AF13" s="118">
        <f>IF(females!Y34&gt;0,females!Y34,"")</f>
        <v>5.4783150031126802</v>
      </c>
      <c r="AG13" s="118">
        <f>IF(females!Y37&gt;0,females!Y37,"")</f>
        <v>31.334301722349032</v>
      </c>
      <c r="AH13" s="118" t="str">
        <f>IF(females!Y38&gt;0,females!Y38,"")</f>
        <v/>
      </c>
    </row>
    <row r="14" spans="1:34" ht="14">
      <c r="A14" s="63" t="str">
        <f>'females_stats (μm)'!A$2</f>
        <v>Genus species</v>
      </c>
      <c r="B14" s="78" t="str">
        <f>'females_stats (μm)'!B$2</f>
        <v>Country.sample</v>
      </c>
      <c r="C14" s="101">
        <f>females!Z1</f>
        <v>12</v>
      </c>
      <c r="D14" s="103">
        <f>IF(females!AA3&gt;0,females!AA3,"")</f>
        <v>488.08933002481399</v>
      </c>
      <c r="E14" s="118">
        <f>IF(females!AA6&gt;0,females!AA6,"")</f>
        <v>54.680803067899845</v>
      </c>
      <c r="F14" s="118">
        <f>IF(females!AA7&gt;0,females!AA7,"")</f>
        <v>23.257387773516808</v>
      </c>
      <c r="G14" s="118">
        <f>IF(females!AA8&gt;0,females!AA8,"")</f>
        <v>61.29032258064516</v>
      </c>
      <c r="H14" s="118">
        <f>IF(females!AA9&gt;0,females!AA9,"")</f>
        <v>15.632754342431761</v>
      </c>
      <c r="I14" s="118">
        <f>IF(females!AA10&gt;0,females!AA10,"")</f>
        <v>121.06925332731787</v>
      </c>
      <c r="J14" s="119">
        <f>IF(females!AA14&gt;0,females!AA14,"")</f>
        <v>123.61831716670426</v>
      </c>
      <c r="K14" s="118" t="e">
        <f>IF(females!#REF!&gt;0,females!#REF!,"")</f>
        <v>#REF!</v>
      </c>
      <c r="L14" s="118" t="e">
        <f>IF(females!#REF!&gt;0,females!#REF!,"")</f>
        <v>#REF!</v>
      </c>
      <c r="M14" s="118">
        <f>IF(females!AA15&gt;0,females!AA15,"")</f>
        <v>157.1170764719152</v>
      </c>
      <c r="N14" s="118" t="e">
        <f>IF(females!#REF!&gt;0,females!#REF!,"")</f>
        <v>#REF!</v>
      </c>
      <c r="O14" s="118">
        <f>IF(females!AA16&gt;0,females!AA16,"")</f>
        <v>59.395443266411007</v>
      </c>
      <c r="P14" s="118" t="str">
        <f>IF(females!AA17&gt;0,females!AA17,"")</f>
        <v/>
      </c>
      <c r="Q14" s="118" t="e">
        <f>IF(females!#REF!&gt;0,females!#REF!,"")</f>
        <v>#REF!</v>
      </c>
      <c r="R14" s="118">
        <f>IF(females!AA18&gt;0,females!AA18,"")</f>
        <v>38.642003158132191</v>
      </c>
      <c r="S14" s="118">
        <f>IF(females!AA19&gt;0,females!AA19,"")</f>
        <v>162.23776223776224</v>
      </c>
      <c r="T14" s="118" t="e">
        <f>IF(females!#REF!&gt;0,females!#REF!,"")</f>
        <v>#REF!</v>
      </c>
      <c r="U14" s="118" t="e">
        <f>IF(females!#REF!&gt;0,females!#REF!,"")</f>
        <v>#REF!</v>
      </c>
      <c r="V14" s="118">
        <f>IF(females!AA20&gt;0,females!AA20,"")</f>
        <v>9.1811414392059554</v>
      </c>
      <c r="W14" s="118" t="e">
        <f>IF(females!#REF!&gt;0,females!#REF!,"")</f>
        <v>#REF!</v>
      </c>
      <c r="X14" s="118" t="e">
        <f>IF(females!#REF!&gt;0,females!#REF!,"")</f>
        <v>#REF!</v>
      </c>
      <c r="Y14" s="118">
        <f>IF(females!AA21&gt;0,females!AA21,"")</f>
        <v>10.512068576584706</v>
      </c>
      <c r="Z14" s="118">
        <f>IF(females!AA23&gt;0,females!AA23,"")</f>
        <v>33.340852695691403</v>
      </c>
      <c r="AA14" s="118">
        <f>IF(females!AA25&gt;0,females!AA25,"")</f>
        <v>36.183171667042636</v>
      </c>
      <c r="AB14" s="118">
        <f>IF(females!AA26&gt;0,females!AA26,"")</f>
        <v>6.2711482066320769</v>
      </c>
      <c r="AC14" s="118">
        <f>IF(females!AA29&gt;0,females!AA29,"")</f>
        <v>30.814346943379199</v>
      </c>
      <c r="AD14" s="118">
        <f>IF(females!AA30&gt;0,females!AA30,"")</f>
        <v>5.6169636814798114</v>
      </c>
      <c r="AE14" s="118">
        <f>IF(females!AA33&gt;0,females!AA33,"")</f>
        <v>34.310850439882699</v>
      </c>
      <c r="AF14" s="118">
        <f>IF(females!AA34&gt;0,females!AA34,"")</f>
        <v>5.1206857658470568</v>
      </c>
      <c r="AG14" s="118">
        <f>IF(females!AA37&gt;0,females!AA37,"")</f>
        <v>36.882472366343336</v>
      </c>
      <c r="AH14" s="118">
        <f>IF(females!AA38&gt;0,females!AA38,"")</f>
        <v>5.4364989848860823</v>
      </c>
    </row>
    <row r="15" spans="1:34" ht="14">
      <c r="A15" s="63" t="str">
        <f>'females_stats (μm)'!A$2</f>
        <v>Genus species</v>
      </c>
      <c r="B15" s="78" t="str">
        <f>'females_stats (μm)'!B$2</f>
        <v>Country.sample</v>
      </c>
      <c r="C15" s="101">
        <f>females!AB1</f>
        <v>13</v>
      </c>
      <c r="D15" s="103">
        <f>IF(females!AC3&gt;0,females!AC3,"")</f>
        <v>481.48988856789111</v>
      </c>
      <c r="E15" s="118">
        <f>IF(females!AC6&gt;0,females!AC6,"")</f>
        <v>55.241436236070982</v>
      </c>
      <c r="F15" s="118">
        <f>IF(females!AC7&gt;0,females!AC7,"")</f>
        <v>20.140321914981428</v>
      </c>
      <c r="G15" s="118">
        <f>IF(females!AC8&gt;0,females!AC8,"")</f>
        <v>64.589352042922002</v>
      </c>
      <c r="H15" s="118">
        <f>IF(females!AC9&gt;0,females!AC9,"")</f>
        <v>15.270326042096574</v>
      </c>
      <c r="I15" s="118">
        <f>IF(females!AC10&gt;0,females!AC10,"")</f>
        <v>113.04168386297977</v>
      </c>
      <c r="J15" s="119">
        <f>IF(females!AC14&gt;0,females!AC14,"")</f>
        <v>160.64795707800246</v>
      </c>
      <c r="K15" s="118" t="e">
        <f>IF(females!#REF!&gt;0,females!#REF!,"")</f>
        <v>#REF!</v>
      </c>
      <c r="L15" s="118" t="e">
        <f>IF(females!#REF!&gt;0,females!#REF!,"")</f>
        <v>#REF!</v>
      </c>
      <c r="M15" s="118">
        <f>IF(females!AC15&gt;0,females!AC15,"")</f>
        <v>181.86132893107717</v>
      </c>
      <c r="N15" s="118" t="e">
        <f>IF(females!#REF!&gt;0,females!#REF!,"")</f>
        <v>#REF!</v>
      </c>
      <c r="O15" s="118">
        <f>IF(females!AC16&gt;0,females!AC16,"")</f>
        <v>63.041683862979781</v>
      </c>
      <c r="P15" s="118">
        <f>IF(females!AC17&gt;0,females!AC17,"")</f>
        <v>133.26454808089144</v>
      </c>
      <c r="Q15" s="118" t="e">
        <f>IF(females!#REF!&gt;0,females!#REF!,"")</f>
        <v>#REF!</v>
      </c>
      <c r="R15" s="118">
        <f>IF(females!AC18&gt;0,females!AC18,"")</f>
        <v>46.987205943045808</v>
      </c>
      <c r="S15" s="118">
        <f>IF(females!AC19&gt;0,females!AC19,"")</f>
        <v>186.81386710689227</v>
      </c>
      <c r="T15" s="118" t="e">
        <f>IF(females!#REF!&gt;0,females!#REF!,"")</f>
        <v>#REF!</v>
      </c>
      <c r="U15" s="118" t="e">
        <f>IF(females!#REF!&gt;0,females!#REF!,"")</f>
        <v>#REF!</v>
      </c>
      <c r="V15" s="118">
        <f>IF(females!AC20&gt;0,females!AC20,"")</f>
        <v>11.101939744118861</v>
      </c>
      <c r="W15" s="118" t="e">
        <f>IF(females!#REF!&gt;0,females!#REF!,"")</f>
        <v>#REF!</v>
      </c>
      <c r="X15" s="118" t="e">
        <f>IF(females!#REF!&gt;0,females!#REF!,"")</f>
        <v>#REF!</v>
      </c>
      <c r="Y15" s="118">
        <f>IF(females!AC21&gt;0,females!AC21,"")</f>
        <v>9.1415600495253813</v>
      </c>
      <c r="Z15" s="118">
        <f>IF(females!AC23&gt;0,females!AC23,"")</f>
        <v>32.088320264135376</v>
      </c>
      <c r="AA15" s="118">
        <f>IF(females!AC25&gt;0,females!AC25,"")</f>
        <v>32.583574081716876</v>
      </c>
      <c r="AB15" s="118" t="str">
        <f>IF(females!AC26&gt;0,females!AC26,"")</f>
        <v/>
      </c>
      <c r="AC15" s="118">
        <f>IF(females!AC29&gt;0,females!AC29,"")</f>
        <v>31.200990507635161</v>
      </c>
      <c r="AD15" s="118" t="str">
        <f>IF(females!AC30&gt;0,females!AC30,"")</f>
        <v/>
      </c>
      <c r="AE15" s="118">
        <f>IF(females!AC33&gt;0,females!AC33,"")</f>
        <v>36.070986380520011</v>
      </c>
      <c r="AF15" s="118" t="str">
        <f>IF(females!AC34&gt;0,females!AC34,"")</f>
        <v/>
      </c>
      <c r="AG15" s="118">
        <f>IF(females!AC37&gt;0,females!AC37,"")</f>
        <v>35.513825835740818</v>
      </c>
      <c r="AH15" s="118" t="str">
        <f>IF(females!AC38&gt;0,females!AC38,"")</f>
        <v/>
      </c>
    </row>
    <row r="16" spans="1:34" ht="14">
      <c r="A16" s="63" t="str">
        <f>'females_stats (μm)'!A$2</f>
        <v>Genus species</v>
      </c>
      <c r="B16" s="78" t="str">
        <f>'females_stats (μm)'!B$2</f>
        <v>Country.sample</v>
      </c>
      <c r="C16" s="101">
        <f>females!AD1</f>
        <v>14</v>
      </c>
      <c r="D16" s="103">
        <f>IF(females!AE3&gt;0,females!AE3,"")</f>
        <v>464.59059956817805</v>
      </c>
      <c r="E16" s="118">
        <f>IF(females!AE6&gt;0,females!AE6,"")</f>
        <v>42.501245640259093</v>
      </c>
      <c r="F16" s="118">
        <f>IF(females!AE7&gt;0,females!AE7,"")</f>
        <v>16.409234346454081</v>
      </c>
      <c r="G16" s="118">
        <f>IF(females!AE8&gt;0,females!AE8,"")</f>
        <v>52.399933565852855</v>
      </c>
      <c r="H16" s="118">
        <f>IF(females!AE9&gt;0,females!AE9,"")</f>
        <v>11.991363560870287</v>
      </c>
      <c r="I16" s="118">
        <f>IF(females!AE10&gt;0,females!AE10,"")</f>
        <v>87.610031556219894</v>
      </c>
      <c r="J16" s="119">
        <f>IF(females!AE14&gt;0,females!AE14,"")</f>
        <v>116.82444776615179</v>
      </c>
      <c r="K16" s="118" t="e">
        <f>IF(females!#REF!&gt;0,females!#REF!,"")</f>
        <v>#REF!</v>
      </c>
      <c r="L16" s="118" t="e">
        <f>IF(females!#REF!&gt;0,females!#REF!,"")</f>
        <v>#REF!</v>
      </c>
      <c r="M16" s="118">
        <f>IF(females!AE15&gt;0,females!AE15,"")</f>
        <v>152.89818966949011</v>
      </c>
      <c r="N16" s="118" t="e">
        <f>IF(females!#REF!&gt;0,females!#REF!,"")</f>
        <v>#REF!</v>
      </c>
      <c r="O16" s="118">
        <f>IF(females!AE16&gt;0,females!AE16,"")</f>
        <v>44.211924929413719</v>
      </c>
      <c r="P16" s="118" t="str">
        <f>IF(females!AE17&gt;0,females!AE17,"")</f>
        <v/>
      </c>
      <c r="Q16" s="118" t="e">
        <f>IF(females!#REF!&gt;0,females!#REF!,"")</f>
        <v>#REF!</v>
      </c>
      <c r="R16" s="118">
        <f>IF(females!AE18&gt;0,females!AE18,"")</f>
        <v>30.393622321873444</v>
      </c>
      <c r="S16" s="118">
        <f>IF(females!AE19&gt;0,females!AE19,"")</f>
        <v>189.95183524331506</v>
      </c>
      <c r="T16" s="118" t="e">
        <f>IF(females!#REF!&gt;0,females!#REF!,"")</f>
        <v>#REF!</v>
      </c>
      <c r="U16" s="118" t="e">
        <f>IF(females!#REF!&gt;0,females!#REF!,"")</f>
        <v>#REF!</v>
      </c>
      <c r="V16" s="118">
        <f>IF(females!AE20&gt;0,females!AE20,"")</f>
        <v>6.2115927586779609</v>
      </c>
      <c r="W16" s="118" t="e">
        <f>IF(females!#REF!&gt;0,females!#REF!,"")</f>
        <v>#REF!</v>
      </c>
      <c r="X16" s="118" t="e">
        <f>IF(females!#REF!&gt;0,females!#REF!,"")</f>
        <v>#REF!</v>
      </c>
      <c r="Y16" s="118">
        <f>IF(females!AE21&gt;0,females!AE21,"")</f>
        <v>8.2212257100149486</v>
      </c>
      <c r="Z16" s="118">
        <f>IF(females!AE23&gt;0,females!AE23,"")</f>
        <v>28.633117422355088</v>
      </c>
      <c r="AA16" s="118">
        <f>IF(females!AE25&gt;0,females!AE25,"")</f>
        <v>28.051818634778275</v>
      </c>
      <c r="AB16" s="118">
        <f>IF(females!AE26&gt;0,females!AE26,"")</f>
        <v>4.1521341969772463</v>
      </c>
      <c r="AC16" s="118">
        <f>IF(females!AE29&gt;0,females!AE29,"")</f>
        <v>28.118252781929908</v>
      </c>
      <c r="AD16" s="118">
        <f>IF(females!AE30&gt;0,females!AE30,"")</f>
        <v>4.0026573658860656</v>
      </c>
      <c r="AE16" s="118">
        <f>IF(females!AE33&gt;0,females!AE33,"")</f>
        <v>26.407573492775288</v>
      </c>
      <c r="AF16" s="118">
        <f>IF(females!AE34&gt;0,females!AE34,"")</f>
        <v>3.6040524829762499</v>
      </c>
      <c r="AG16" s="118">
        <f>IF(females!AE37&gt;0,females!AE37,"")</f>
        <v>32.104301611028063</v>
      </c>
      <c r="AH16" s="118">
        <f>IF(females!AE38&gt;0,females!AE38,"")</f>
        <v>4.8663012788573328</v>
      </c>
    </row>
    <row r="17" spans="1:34" ht="14">
      <c r="A17" s="63" t="str">
        <f>'females_stats (μm)'!A$2</f>
        <v>Genus species</v>
      </c>
      <c r="B17" s="78" t="str">
        <f>'females_stats (μm)'!B$2</f>
        <v>Country.sample</v>
      </c>
      <c r="C17" s="101">
        <f>females!AF1</f>
        <v>15</v>
      </c>
      <c r="D17" s="103">
        <f>IF(females!AG3&gt;0,females!AG3,"")</f>
        <v>483.74760994263869</v>
      </c>
      <c r="E17" s="118">
        <f>IF(females!AG6&gt;0,females!AG6,"")</f>
        <v>46.845124282982795</v>
      </c>
      <c r="F17" s="118">
        <f>IF(females!AG7&gt;0,females!AG7,"")</f>
        <v>17.017208413001914</v>
      </c>
      <c r="G17" s="118">
        <f>IF(females!AG8&gt;0,females!AG8,"")</f>
        <v>52.390057361376677</v>
      </c>
      <c r="H17" s="118">
        <f>IF(females!AG9&gt;0,females!AG9,"")</f>
        <v>12.4282982791587</v>
      </c>
      <c r="I17" s="118">
        <f>IF(females!AG10&gt;0,females!AG10,"")</f>
        <v>101.33843212237095</v>
      </c>
      <c r="J17" s="119">
        <f>IF(females!AG14&gt;0,females!AG14,"")</f>
        <v>79.541108986615683</v>
      </c>
      <c r="K17" s="118" t="e">
        <f>IF(females!#REF!&gt;0,females!#REF!,"")</f>
        <v>#REF!</v>
      </c>
      <c r="L17" s="118" t="e">
        <f>IF(females!#REF!&gt;0,females!#REF!,"")</f>
        <v>#REF!</v>
      </c>
      <c r="M17" s="118">
        <f>IF(females!AG15&gt;0,females!AG15,"")</f>
        <v>151.05162523900574</v>
      </c>
      <c r="N17" s="118" t="e">
        <f>IF(females!#REF!&gt;0,females!#REF!,"")</f>
        <v>#REF!</v>
      </c>
      <c r="O17" s="118">
        <f>IF(females!AG16&gt;0,females!AG16,"")</f>
        <v>51.81644359464628</v>
      </c>
      <c r="P17" s="118">
        <f>IF(females!AG17&gt;0,females!AG17,"")</f>
        <v>105.46845124282981</v>
      </c>
      <c r="Q17" s="118" t="e">
        <f>IF(females!#REF!&gt;0,females!#REF!,"")</f>
        <v>#REF!</v>
      </c>
      <c r="R17" s="118">
        <f>IF(females!AG18&gt;0,females!AG18,"")</f>
        <v>31.739961759082224</v>
      </c>
      <c r="S17" s="118">
        <f>IF(females!AG19&gt;0,females!AG19,"")</f>
        <v>133.26959847036329</v>
      </c>
      <c r="T17" s="118" t="e">
        <f>IF(females!#REF!&gt;0,females!#REF!,"")</f>
        <v>#REF!</v>
      </c>
      <c r="U17" s="118" t="e">
        <f>IF(females!#REF!&gt;0,females!#REF!,"")</f>
        <v>#REF!</v>
      </c>
      <c r="V17" s="118" t="str">
        <f>IF(females!AG20&gt;0,females!AG20,"")</f>
        <v/>
      </c>
      <c r="W17" s="118" t="e">
        <f>IF(females!#REF!&gt;0,females!#REF!,"")</f>
        <v>#REF!</v>
      </c>
      <c r="X17" s="118" t="e">
        <f>IF(females!#REF!&gt;0,females!#REF!,"")</f>
        <v>#REF!</v>
      </c>
      <c r="Y17" s="118" t="str">
        <f>IF(females!AG21&gt;0,females!AG21,"")</f>
        <v/>
      </c>
      <c r="Z17" s="118">
        <f>IF(females!AG23&gt;0,females!AG23,"")</f>
        <v>28.107074569789674</v>
      </c>
      <c r="AA17" s="118">
        <f>IF(females!AG25&gt;0,females!AG25,"")</f>
        <v>28.680688336520078</v>
      </c>
      <c r="AB17" s="118" t="str">
        <f>IF(females!AG26&gt;0,females!AG26,"")</f>
        <v/>
      </c>
      <c r="AC17" s="118" t="str">
        <f>IF(females!AG29&gt;0,females!AG29,"")</f>
        <v/>
      </c>
      <c r="AD17" s="118" t="str">
        <f>IF(females!AG30&gt;0,females!AG30,"")</f>
        <v/>
      </c>
      <c r="AE17" s="118">
        <f>IF(females!AG33&gt;0,females!AG33,"")</f>
        <v>27.533460803059274</v>
      </c>
      <c r="AF17" s="118" t="str">
        <f>IF(females!AG34&gt;0,females!AG34,"")</f>
        <v/>
      </c>
      <c r="AG17" s="118">
        <f>IF(females!AG37&gt;0,females!AG37,"")</f>
        <v>30.783938814531552</v>
      </c>
      <c r="AH17" s="118">
        <f>IF(females!AG38&gt;0,females!AG38,"")</f>
        <v>4.9713193116634802</v>
      </c>
    </row>
    <row r="18" spans="1:34" ht="14">
      <c r="A18" s="63" t="str">
        <f>'females_stats (μm)'!A$2</f>
        <v>Genus species</v>
      </c>
      <c r="B18" s="78" t="str">
        <f>'females_stats (μm)'!B$2</f>
        <v>Country.sample</v>
      </c>
      <c r="C18" s="101">
        <f>females!AH1</f>
        <v>16</v>
      </c>
      <c r="D18" s="103">
        <f>IF(females!AI3&gt;0,females!AI3,"")</f>
        <v>450.10183299389001</v>
      </c>
      <c r="E18" s="118" t="str">
        <f>IF(females!AI6&gt;0,females!AI6,"")</f>
        <v/>
      </c>
      <c r="F18" s="118">
        <f>IF(females!AI7&gt;0,females!AI7,"")</f>
        <v>18.329938900203665</v>
      </c>
      <c r="G18" s="118">
        <f>IF(females!AI8&gt;0,females!AI8,"")</f>
        <v>54.989816700610994</v>
      </c>
      <c r="H18" s="118">
        <f>IF(females!AI9&gt;0,females!AI9,"")</f>
        <v>12.830957230142564</v>
      </c>
      <c r="I18" s="118">
        <f>IF(females!AI10&gt;0,females!AI10,"")</f>
        <v>107.94297352342159</v>
      </c>
      <c r="J18" s="119">
        <f>IF(females!AI14&gt;0,females!AI14,"")</f>
        <v>108.35030549898168</v>
      </c>
      <c r="K18" s="118" t="e">
        <f>IF(females!#REF!&gt;0,females!#REF!,"")</f>
        <v>#REF!</v>
      </c>
      <c r="L18" s="118" t="e">
        <f>IF(females!#REF!&gt;0,females!#REF!,"")</f>
        <v>#REF!</v>
      </c>
      <c r="M18" s="118">
        <f>IF(females!AI15&gt;0,females!AI15,"")</f>
        <v>151.32382892057026</v>
      </c>
      <c r="N18" s="118" t="e">
        <f>IF(females!#REF!&gt;0,females!#REF!,"")</f>
        <v>#REF!</v>
      </c>
      <c r="O18" s="118">
        <f>IF(females!AI16&gt;0,females!AI16,"")</f>
        <v>46.843177189409367</v>
      </c>
      <c r="P18" s="118">
        <f>IF(females!AI17&gt;0,females!AI17,"")</f>
        <v>103.0142566191446</v>
      </c>
      <c r="Q18" s="118" t="e">
        <f>IF(females!#REF!&gt;0,females!#REF!,"")</f>
        <v>#REF!</v>
      </c>
      <c r="R18" s="118">
        <f>IF(females!AI18&gt;0,females!AI18,"")</f>
        <v>35.437881873727086</v>
      </c>
      <c r="S18" s="118">
        <f>IF(females!AI19&gt;0,females!AI19,"")</f>
        <v>151.18126272912426</v>
      </c>
      <c r="T18" s="118" t="e">
        <f>IF(females!#REF!&gt;0,females!#REF!,"")</f>
        <v>#REF!</v>
      </c>
      <c r="U18" s="118" t="e">
        <f>IF(females!#REF!&gt;0,females!#REF!,"")</f>
        <v>#REF!</v>
      </c>
      <c r="V18" s="118">
        <f>IF(females!AI20&gt;0,females!AI20,"")</f>
        <v>8.5539714867617107</v>
      </c>
      <c r="W18" s="118" t="e">
        <f>IF(females!#REF!&gt;0,females!#REF!,"")</f>
        <v>#REF!</v>
      </c>
      <c r="X18" s="118" t="e">
        <f>IF(females!#REF!&gt;0,females!#REF!,"")</f>
        <v>#REF!</v>
      </c>
      <c r="Y18" s="118" t="str">
        <f>IF(females!AI21&gt;0,females!AI21,"")</f>
        <v/>
      </c>
      <c r="Z18" s="118">
        <f>IF(females!AI23&gt;0,females!AI23,"")</f>
        <v>33.808553971486766</v>
      </c>
      <c r="AA18" s="118">
        <f>IF(females!AI25&gt;0,females!AI25,"")</f>
        <v>30.142566191446029</v>
      </c>
      <c r="AB18" s="118">
        <f>IF(females!AI26&gt;0,females!AI26,"")</f>
        <v>4.887983706720977</v>
      </c>
      <c r="AC18" s="118" t="str">
        <f>IF(females!AI29&gt;0,females!AI29,"")</f>
        <v/>
      </c>
      <c r="AD18" s="118" t="str">
        <f>IF(females!AI30&gt;0,females!AI30,"")</f>
        <v/>
      </c>
      <c r="AE18" s="118">
        <f>IF(females!AI33&gt;0,females!AI33,"")</f>
        <v>28.716904276985744</v>
      </c>
      <c r="AF18" s="118">
        <f>IF(females!AI34&gt;0,females!AI34,"")</f>
        <v>4.4806517311608962</v>
      </c>
      <c r="AG18" s="118">
        <f>IF(females!AI37&gt;0,females!AI37,"")</f>
        <v>34.826883910386968</v>
      </c>
      <c r="AH18" s="118" t="str">
        <f>IF(females!AI38&gt;0,females!AI38,"")</f>
        <v/>
      </c>
    </row>
    <row r="19" spans="1:34" ht="14">
      <c r="A19" s="63" t="str">
        <f>'females_stats (μm)'!A$2</f>
        <v>Genus species</v>
      </c>
      <c r="B19" s="78" t="str">
        <f>'females_stats (μm)'!B$2</f>
        <v>Country.sample</v>
      </c>
      <c r="C19" s="101">
        <f>females!AJ1</f>
        <v>17</v>
      </c>
      <c r="D19" s="103">
        <f>IF(females!AK3&gt;0,females!AK3,"")</f>
        <v>491.80327868852453</v>
      </c>
      <c r="E19" s="118">
        <f>IF(females!AK6&gt;0,females!AK6,"")</f>
        <v>43.325526932084308</v>
      </c>
      <c r="F19" s="118">
        <f>IF(females!AK7&gt;0,females!AK7,"")</f>
        <v>17.56440281030445</v>
      </c>
      <c r="G19" s="118">
        <f>IF(females!AK8&gt;0,females!AK8,"")</f>
        <v>57.142857142857139</v>
      </c>
      <c r="H19" s="118">
        <f>IF(females!AK9&gt;0,females!AK9,"")</f>
        <v>13.817330210772832</v>
      </c>
      <c r="I19" s="118">
        <f>IF(females!AK10&gt;0,females!AK10,"")</f>
        <v>110.04683840749414</v>
      </c>
      <c r="J19" s="119">
        <f>IF(females!AK14&gt;0,females!AK14,"")</f>
        <v>85.667447306791559</v>
      </c>
      <c r="K19" s="118" t="e">
        <f>IF(females!#REF!&gt;0,females!#REF!,"")</f>
        <v>#REF!</v>
      </c>
      <c r="L19" s="118" t="e">
        <f>IF(females!#REF!&gt;0,females!#REF!,"")</f>
        <v>#REF!</v>
      </c>
      <c r="M19" s="118">
        <f>IF(females!AK15&gt;0,females!AK15,"")</f>
        <v>135.59718969555036</v>
      </c>
      <c r="N19" s="118" t="e">
        <f>IF(females!#REF!&gt;0,females!#REF!,"")</f>
        <v>#REF!</v>
      </c>
      <c r="O19" s="118">
        <f>IF(females!AK16&gt;0,females!AK16,"")</f>
        <v>40.046838407494143</v>
      </c>
      <c r="P19" s="118" t="str">
        <f>IF(females!AK17&gt;0,females!AK17,"")</f>
        <v/>
      </c>
      <c r="Q19" s="118" t="e">
        <f>IF(females!#REF!&gt;0,females!#REF!,"")</f>
        <v>#REF!</v>
      </c>
      <c r="R19" s="118" t="str">
        <f>IF(females!AK18&gt;0,females!AK18,"")</f>
        <v/>
      </c>
      <c r="S19" s="118">
        <f>IF(females!AK19&gt;0,females!AK19,"")</f>
        <v>109.36768149882906</v>
      </c>
      <c r="T19" s="118" t="e">
        <f>IF(females!#REF!&gt;0,females!#REF!,"")</f>
        <v>#REF!</v>
      </c>
      <c r="U19" s="118" t="e">
        <f>IF(females!#REF!&gt;0,females!#REF!,"")</f>
        <v>#REF!</v>
      </c>
      <c r="V19" s="118">
        <f>IF(females!AK20&gt;0,females!AK20,"")</f>
        <v>9.3676814988290396</v>
      </c>
      <c r="W19" s="118" t="e">
        <f>IF(females!#REF!&gt;0,females!#REF!,"")</f>
        <v>#REF!</v>
      </c>
      <c r="X19" s="118" t="e">
        <f>IF(females!#REF!&gt;0,females!#REF!,"")</f>
        <v>#REF!</v>
      </c>
      <c r="Y19" s="118">
        <f>IF(females!AK21&gt;0,females!AK21,"")</f>
        <v>9.8360655737704921</v>
      </c>
      <c r="Z19" s="118">
        <f>IF(females!AK23&gt;0,females!AK23,"")</f>
        <v>32.786885245901637</v>
      </c>
      <c r="AA19" s="118">
        <f>IF(females!AK25&gt;0,females!AK25,"")</f>
        <v>28.337236533957842</v>
      </c>
      <c r="AB19" s="118">
        <f>IF(females!AK26&gt;0,females!AK26,"")</f>
        <v>4.4496487119437935</v>
      </c>
      <c r="AC19" s="118">
        <f>IF(females!AK29&gt;0,females!AK29,"")</f>
        <v>25.761124121779861</v>
      </c>
      <c r="AD19" s="118">
        <f>IF(females!AK30&gt;0,females!AK30,"")</f>
        <v>4.918032786885246</v>
      </c>
      <c r="AE19" s="118">
        <f>IF(females!AK33&gt;0,females!AK33,"")</f>
        <v>25.995316159250581</v>
      </c>
      <c r="AF19" s="118">
        <f>IF(females!AK34&gt;0,females!AK34,"")</f>
        <v>4.2154566744730682</v>
      </c>
      <c r="AG19" s="118">
        <f>IF(females!AK37&gt;0,females!AK37,"")</f>
        <v>31.147540983606557</v>
      </c>
      <c r="AH19" s="118">
        <f>IF(females!AK38&gt;0,females!AK38,"")</f>
        <v>4.918032786885246</v>
      </c>
    </row>
    <row r="20" spans="1:34" ht="14">
      <c r="A20" s="63" t="str">
        <f>'females_stats (μm)'!A$2</f>
        <v>Genus species</v>
      </c>
      <c r="B20" s="78" t="str">
        <f>'females_stats (μm)'!B$2</f>
        <v>Country.sample</v>
      </c>
      <c r="C20" s="101">
        <f>females!AL1</f>
        <v>18</v>
      </c>
      <c r="D20" s="103">
        <f>IF(females!AM3&gt;0,females!AM3,"")</f>
        <v>494.73684210526318</v>
      </c>
      <c r="E20" s="118">
        <f>IF(females!AM6&gt;0,females!AM6,"")</f>
        <v>46.315789473684212</v>
      </c>
      <c r="F20" s="118">
        <f>IF(females!AM7&gt;0,females!AM7,"")</f>
        <v>18.105263157894736</v>
      </c>
      <c r="G20" s="118">
        <f>IF(females!AM8&gt;0,females!AM8,"")</f>
        <v>55.915789473684207</v>
      </c>
      <c r="H20" s="118">
        <f>IF(females!AM9&gt;0,females!AM9,"")</f>
        <v>13.473684210526315</v>
      </c>
      <c r="I20" s="118">
        <f>IF(females!AM10&gt;0,females!AM10,"")</f>
        <v>104</v>
      </c>
      <c r="J20" s="119">
        <f>IF(females!AM14&gt;0,females!AM14,"")</f>
        <v>77.05263157894737</v>
      </c>
      <c r="K20" s="118" t="e">
        <f>IF(females!#REF!&gt;0,females!#REF!,"")</f>
        <v>#REF!</v>
      </c>
      <c r="L20" s="118" t="e">
        <f>IF(females!#REF!&gt;0,females!#REF!,"")</f>
        <v>#REF!</v>
      </c>
      <c r="M20" s="118">
        <f>IF(females!AM15&gt;0,females!AM15,"")</f>
        <v>126.52631578947368</v>
      </c>
      <c r="N20" s="118" t="e">
        <f>IF(females!#REF!&gt;0,females!#REF!,"")</f>
        <v>#REF!</v>
      </c>
      <c r="O20" s="118">
        <f>IF(females!AM16&gt;0,females!AM16,"")</f>
        <v>43.15789473684211</v>
      </c>
      <c r="P20" s="118">
        <f>IF(females!AM17&gt;0,females!AM17,"")</f>
        <v>113.4736842105263</v>
      </c>
      <c r="Q20" s="118" t="e">
        <f>IF(females!#REF!&gt;0,females!#REF!,"")</f>
        <v>#REF!</v>
      </c>
      <c r="R20" s="118">
        <f>IF(females!AM18&gt;0,females!AM18,"")</f>
        <v>31.578947368421051</v>
      </c>
      <c r="S20" s="118">
        <f>IF(females!AM19&gt;0,females!AM19,"")</f>
        <v>134.52631578947367</v>
      </c>
      <c r="T20" s="118" t="e">
        <f>IF(females!#REF!&gt;0,females!#REF!,"")</f>
        <v>#REF!</v>
      </c>
      <c r="U20" s="118" t="e">
        <f>IF(females!#REF!&gt;0,females!#REF!,"")</f>
        <v>#REF!</v>
      </c>
      <c r="V20" s="118">
        <f>IF(females!AM20&gt;0,females!AM20,"")</f>
        <v>7.3684210526315779</v>
      </c>
      <c r="W20" s="118" t="e">
        <f>IF(females!#REF!&gt;0,females!#REF!,"")</f>
        <v>#REF!</v>
      </c>
      <c r="X20" s="118" t="e">
        <f>IF(females!#REF!&gt;0,females!#REF!,"")</f>
        <v>#REF!</v>
      </c>
      <c r="Y20" s="118">
        <f>IF(females!AM21&gt;0,females!AM21,"")</f>
        <v>9.6842105263157876</v>
      </c>
      <c r="Z20" s="118">
        <f>IF(females!AM23&gt;0,females!AM23,"")</f>
        <v>33.05263157894737</v>
      </c>
      <c r="AA20" s="118">
        <f>IF(females!AM25&gt;0,females!AM25,"")</f>
        <v>31.368421052631579</v>
      </c>
      <c r="AB20" s="118">
        <f>IF(females!AM26&gt;0,females!AM26,"")</f>
        <v>4.6315789473684212</v>
      </c>
      <c r="AC20" s="118">
        <f>IF(females!AM29&gt;0,females!AM29,"")</f>
        <v>30.10526315789474</v>
      </c>
      <c r="AD20" s="118">
        <f>IF(females!AM30&gt;0,females!AM30,"")</f>
        <v>5.0526315789473681</v>
      </c>
      <c r="AE20" s="118">
        <f>IF(females!AM33&gt;0,females!AM33,"")</f>
        <v>29.263157894736842</v>
      </c>
      <c r="AF20" s="118" t="str">
        <f>IF(females!AM34&gt;0,females!AM34,"")</f>
        <v/>
      </c>
      <c r="AG20" s="118">
        <f>IF(females!AM37&gt;0,females!AM37,"")</f>
        <v>35.157894736842103</v>
      </c>
      <c r="AH20" s="118">
        <f>IF(females!AM38&gt;0,females!AM38,"")</f>
        <v>5.2631578947368416</v>
      </c>
    </row>
    <row r="21" spans="1:34" ht="14">
      <c r="A21" s="63" t="str">
        <f>'females_stats (μm)'!A$2</f>
        <v>Genus species</v>
      </c>
      <c r="B21" s="78" t="str">
        <f>'females_stats (μm)'!B$2</f>
        <v>Country.sample</v>
      </c>
      <c r="C21" s="101">
        <f>females!AN1</f>
        <v>19</v>
      </c>
      <c r="D21" s="103">
        <f>IF(females!AO3&gt;0,females!AO3,"")</f>
        <v>492.93008641005497</v>
      </c>
      <c r="E21" s="118">
        <f>IF(females!AO6&gt;0,females!AO6,"")</f>
        <v>44.874312647289862</v>
      </c>
      <c r="F21" s="118">
        <f>IF(females!AO7&gt;0,females!AO7,"")</f>
        <v>16.496465043205028</v>
      </c>
      <c r="G21" s="118">
        <f>IF(females!AO8&gt;0,females!AO8,"")</f>
        <v>53.004713275726623</v>
      </c>
      <c r="H21" s="118">
        <f>IF(females!AO9&gt;0,females!AO9,"")</f>
        <v>12.961508248232519</v>
      </c>
      <c r="I21" s="118">
        <f>IF(females!AO10&gt;0,females!AO10,"")</f>
        <v>99.646504320502743</v>
      </c>
      <c r="J21" s="119">
        <f>IF(females!AO14&gt;0,females!AO14,"")</f>
        <v>70.326001571091908</v>
      </c>
      <c r="K21" s="118" t="e">
        <f>IF(females!#REF!&gt;0,females!#REF!,"")</f>
        <v>#REF!</v>
      </c>
      <c r="L21" s="118" t="e">
        <f>IF(females!#REF!&gt;0,females!#REF!,"")</f>
        <v>#REF!</v>
      </c>
      <c r="M21" s="118">
        <f>IF(females!AO15&gt;0,females!AO15,"")</f>
        <v>157.10919088766693</v>
      </c>
      <c r="N21" s="118" t="e">
        <f>IF(females!#REF!&gt;0,females!#REF!,"")</f>
        <v>#REF!</v>
      </c>
      <c r="O21" s="118">
        <f>IF(females!AO16&gt;0,females!AO16,"")</f>
        <v>48.507462686567159</v>
      </c>
      <c r="P21" s="118">
        <f>IF(females!AO17&gt;0,females!AO17,"")</f>
        <v>93.853102906520022</v>
      </c>
      <c r="Q21" s="118" t="e">
        <f>IF(females!#REF!&gt;0,females!#REF!,"")</f>
        <v>#REF!</v>
      </c>
      <c r="R21" s="118">
        <f>IF(females!AO18&gt;0,females!AO18,"")</f>
        <v>27.219167321288296</v>
      </c>
      <c r="S21" s="118">
        <f>IF(females!AO19&gt;0,females!AO19,"")</f>
        <v>161.23330714846819</v>
      </c>
      <c r="T21" s="118" t="e">
        <f>IF(females!#REF!&gt;0,females!#REF!,"")</f>
        <v>#REF!</v>
      </c>
      <c r="U21" s="118" t="e">
        <f>IF(females!#REF!&gt;0,females!#REF!,"")</f>
        <v>#REF!</v>
      </c>
      <c r="V21" s="118">
        <f>IF(females!AO20&gt;0,females!AO20,"")</f>
        <v>7.4626865671641784</v>
      </c>
      <c r="W21" s="118" t="e">
        <f>IF(females!#REF!&gt;0,females!#REF!,"")</f>
        <v>#REF!</v>
      </c>
      <c r="X21" s="118" t="e">
        <f>IF(females!#REF!&gt;0,females!#REF!,"")</f>
        <v>#REF!</v>
      </c>
      <c r="Y21" s="118">
        <f>IF(females!AO21&gt;0,females!AO21,"")</f>
        <v>8.4446190102120973</v>
      </c>
      <c r="Z21" s="118">
        <f>IF(females!AO23&gt;0,females!AO23,"")</f>
        <v>29.457973291437551</v>
      </c>
      <c r="AA21" s="118">
        <f>IF(females!AO25&gt;0,females!AO25,"")</f>
        <v>31.205813040062846</v>
      </c>
      <c r="AB21" s="118">
        <f>IF(females!AO26&gt;0,females!AO26,"")</f>
        <v>5.4006284367635509</v>
      </c>
      <c r="AC21" s="118">
        <f>IF(females!AO29&gt;0,females!AO29,"")</f>
        <v>29.850746268656714</v>
      </c>
      <c r="AD21" s="118">
        <f>IF(females!AO30&gt;0,females!AO30,"")</f>
        <v>4.713275726630008</v>
      </c>
      <c r="AE21" s="118">
        <f>IF(females!AO33&gt;0,females!AO33,"")</f>
        <v>29.65435978004713</v>
      </c>
      <c r="AF21" s="118">
        <f>IF(females!AO34&gt;0,females!AO34,"")</f>
        <v>4.3205027494108403</v>
      </c>
      <c r="AG21" s="118">
        <f>IF(females!AO37&gt;0,females!AO37,"")</f>
        <v>36.527886881382557</v>
      </c>
      <c r="AH21" s="118">
        <f>IF(females!AO38&gt;0,females!AO38,"")</f>
        <v>5.8915946582875103</v>
      </c>
    </row>
    <row r="22" spans="1:34" ht="14">
      <c r="A22" s="63" t="str">
        <f>'females_stats (μm)'!A$2</f>
        <v>Genus species</v>
      </c>
      <c r="B22" s="78" t="str">
        <f>'females_stats (μm)'!B$2</f>
        <v>Country.sample</v>
      </c>
      <c r="C22" s="101">
        <f>females!AP1</f>
        <v>21</v>
      </c>
      <c r="D22" s="103" t="str">
        <f>IF(females!AQ3&gt;0,females!AQ3,"")</f>
        <v/>
      </c>
      <c r="E22" s="118" t="str">
        <f>IF(females!AQ6&gt;0,females!AQ6,"")</f>
        <v/>
      </c>
      <c r="F22" s="118" t="str">
        <f>IF(females!AQ7&gt;0,females!AQ7,"")</f>
        <v/>
      </c>
      <c r="G22" s="118" t="str">
        <f>IF(females!AQ8&gt;0,females!AQ8,"")</f>
        <v/>
      </c>
      <c r="H22" s="118" t="str">
        <f>IF(females!AQ9&gt;0,females!AQ9,"")</f>
        <v/>
      </c>
      <c r="I22" s="118" t="str">
        <f>IF(females!AQ10&gt;0,females!AQ10,"")</f>
        <v/>
      </c>
      <c r="J22" s="119" t="str">
        <f>IF(females!AQ14&gt;0,females!AQ14,"")</f>
        <v/>
      </c>
      <c r="K22" s="118" t="e">
        <f>IF(females!#REF!&gt;0,females!#REF!,"")</f>
        <v>#REF!</v>
      </c>
      <c r="L22" s="118" t="e">
        <f>IF(females!#REF!&gt;0,females!#REF!,"")</f>
        <v>#REF!</v>
      </c>
      <c r="M22" s="118" t="str">
        <f>IF(females!AQ15&gt;0,females!AQ15,"")</f>
        <v/>
      </c>
      <c r="N22" s="118" t="e">
        <f>IF(females!#REF!&gt;0,females!#REF!,"")</f>
        <v>#REF!</v>
      </c>
      <c r="O22" s="118" t="str">
        <f>IF(females!AQ16&gt;0,females!AQ16,"")</f>
        <v/>
      </c>
      <c r="P22" s="118" t="str">
        <f>IF(females!AQ17&gt;0,females!AQ17,"")</f>
        <v/>
      </c>
      <c r="Q22" s="118" t="e">
        <f>IF(females!#REF!&gt;0,females!#REF!,"")</f>
        <v>#REF!</v>
      </c>
      <c r="R22" s="118" t="str">
        <f>IF(females!AQ18&gt;0,females!AQ18,"")</f>
        <v/>
      </c>
      <c r="S22" s="118" t="str">
        <f>IF(females!AQ19&gt;0,females!AQ19,"")</f>
        <v/>
      </c>
      <c r="T22" s="118" t="e">
        <f>IF(females!#REF!&gt;0,females!#REF!,"")</f>
        <v>#REF!</v>
      </c>
      <c r="U22" s="118" t="e">
        <f>IF(females!#REF!&gt;0,females!#REF!,"")</f>
        <v>#REF!</v>
      </c>
      <c r="V22" s="118" t="str">
        <f>IF(females!AQ20&gt;0,females!AQ20,"")</f>
        <v/>
      </c>
      <c r="W22" s="118" t="e">
        <f>IF(females!#REF!&gt;0,females!#REF!,"")</f>
        <v>#REF!</v>
      </c>
      <c r="X22" s="118" t="e">
        <f>IF(females!#REF!&gt;0,females!#REF!,"")</f>
        <v>#REF!</v>
      </c>
      <c r="Y22" s="118" t="str">
        <f>IF(females!AQ21&gt;0,females!AQ21,"")</f>
        <v/>
      </c>
      <c r="Z22" s="118" t="str">
        <f>IF(females!AQ23&gt;0,females!AQ23,"")</f>
        <v/>
      </c>
      <c r="AA22" s="118" t="str">
        <f>IF(females!AQ25&gt;0,females!AQ25,"")</f>
        <v/>
      </c>
      <c r="AB22" s="118" t="str">
        <f>IF(females!AQ26&gt;0,females!AQ26,"")</f>
        <v/>
      </c>
      <c r="AC22" s="118" t="str">
        <f>IF(females!AQ29&gt;0,females!AQ29,"")</f>
        <v/>
      </c>
      <c r="AD22" s="118" t="str">
        <f>IF(females!AQ30&gt;0,females!AQ30,"")</f>
        <v/>
      </c>
      <c r="AE22" s="118" t="str">
        <f>IF(females!AQ33&gt;0,females!AQ33,"")</f>
        <v/>
      </c>
      <c r="AF22" s="118" t="str">
        <f>IF(females!AQ34&gt;0,females!AQ34,"")</f>
        <v/>
      </c>
      <c r="AG22" s="118" t="str">
        <f>IF(females!AQ37&gt;0,females!AQ37,"")</f>
        <v/>
      </c>
      <c r="AH22" s="118" t="str">
        <f>IF(females!AQ38&gt;0,females!AQ38,"")</f>
        <v/>
      </c>
    </row>
    <row r="23" spans="1:34" ht="14">
      <c r="A23" s="63" t="str">
        <f>'females_stats (μm)'!A$2</f>
        <v>Genus species</v>
      </c>
      <c r="B23" s="78" t="str">
        <f>'females_stats (μm)'!B$2</f>
        <v>Country.sample</v>
      </c>
      <c r="C23" s="101">
        <f>females!AR1</f>
        <v>22</v>
      </c>
      <c r="D23" s="103" t="str">
        <f>IF(females!AS3&gt;0,females!AS3,"")</f>
        <v/>
      </c>
      <c r="E23" s="118" t="str">
        <f>IF(females!AS6&gt;0,females!AS6,"")</f>
        <v/>
      </c>
      <c r="F23" s="118" t="str">
        <f>IF(females!AS7&gt;0,females!AS7,"")</f>
        <v/>
      </c>
      <c r="G23" s="118" t="str">
        <f>IF(females!AS8&gt;0,females!AS8,"")</f>
        <v/>
      </c>
      <c r="H23" s="118" t="str">
        <f>IF(females!AS9&gt;0,females!AS9,"")</f>
        <v/>
      </c>
      <c r="I23" s="118" t="str">
        <f>IF(females!AS10&gt;0,females!AS10,"")</f>
        <v/>
      </c>
      <c r="J23" s="119" t="str">
        <f>IF(females!AS14&gt;0,females!AS14,"")</f>
        <v/>
      </c>
      <c r="K23" s="118" t="e">
        <f>IF(females!#REF!&gt;0,females!#REF!,"")</f>
        <v>#REF!</v>
      </c>
      <c r="L23" s="118" t="e">
        <f>IF(females!#REF!&gt;0,females!#REF!,"")</f>
        <v>#REF!</v>
      </c>
      <c r="M23" s="118" t="str">
        <f>IF(females!AS15&gt;0,females!AS15,"")</f>
        <v/>
      </c>
      <c r="N23" s="118" t="e">
        <f>IF(females!#REF!&gt;0,females!#REF!,"")</f>
        <v>#REF!</v>
      </c>
      <c r="O23" s="118" t="str">
        <f>IF(females!AS16&gt;0,females!AS16,"")</f>
        <v/>
      </c>
      <c r="P23" s="118" t="str">
        <f>IF(females!AS17&gt;0,females!AS17,"")</f>
        <v/>
      </c>
      <c r="Q23" s="118" t="e">
        <f>IF(females!#REF!&gt;0,females!#REF!,"")</f>
        <v>#REF!</v>
      </c>
      <c r="R23" s="118" t="str">
        <f>IF(females!AS18&gt;0,females!AS18,"")</f>
        <v/>
      </c>
      <c r="S23" s="118" t="str">
        <f>IF(females!AS19&gt;0,females!AS19,"")</f>
        <v/>
      </c>
      <c r="T23" s="118" t="e">
        <f>IF(females!#REF!&gt;0,females!#REF!,"")</f>
        <v>#REF!</v>
      </c>
      <c r="U23" s="118" t="e">
        <f>IF(females!#REF!&gt;0,females!#REF!,"")</f>
        <v>#REF!</v>
      </c>
      <c r="V23" s="118" t="str">
        <f>IF(females!AS20&gt;0,females!AS20,"")</f>
        <v/>
      </c>
      <c r="W23" s="118" t="e">
        <f>IF(females!#REF!&gt;0,females!#REF!,"")</f>
        <v>#REF!</v>
      </c>
      <c r="X23" s="118" t="e">
        <f>IF(females!#REF!&gt;0,females!#REF!,"")</f>
        <v>#REF!</v>
      </c>
      <c r="Y23" s="118" t="str">
        <f>IF(females!AS21&gt;0,females!AS21,"")</f>
        <v/>
      </c>
      <c r="Z23" s="118" t="str">
        <f>IF(females!AS23&gt;0,females!AS23,"")</f>
        <v/>
      </c>
      <c r="AA23" s="118" t="str">
        <f>IF(females!AS25&gt;0,females!AS25,"")</f>
        <v/>
      </c>
      <c r="AB23" s="118" t="str">
        <f>IF(females!AS26&gt;0,females!AS26,"")</f>
        <v/>
      </c>
      <c r="AC23" s="118" t="str">
        <f>IF(females!AS29&gt;0,females!AS29,"")</f>
        <v/>
      </c>
      <c r="AD23" s="118" t="str">
        <f>IF(females!AS30&gt;0,females!AS30,"")</f>
        <v/>
      </c>
      <c r="AE23" s="118" t="str">
        <f>IF(females!AS33&gt;0,females!AS33,"")</f>
        <v/>
      </c>
      <c r="AF23" s="118" t="str">
        <f>IF(females!AS34&gt;0,females!AS34,"")</f>
        <v/>
      </c>
      <c r="AG23" s="118" t="str">
        <f>IF(females!AS37&gt;0,females!AS37,"")</f>
        <v/>
      </c>
      <c r="AH23" s="118" t="str">
        <f>IF(females!AS38&gt;0,females!AS38,"")</f>
        <v/>
      </c>
    </row>
    <row r="24" spans="1:34" ht="14">
      <c r="A24" s="63" t="str">
        <f>'females_stats (μm)'!A$2</f>
        <v>Genus species</v>
      </c>
      <c r="B24" s="78" t="str">
        <f>'females_stats (μm)'!B$2</f>
        <v>Country.sample</v>
      </c>
      <c r="C24" s="101">
        <f>females!AT1</f>
        <v>23</v>
      </c>
      <c r="D24" s="103" t="str">
        <f>IF(females!AU3&gt;0,females!AU3,"")</f>
        <v/>
      </c>
      <c r="E24" s="118" t="str">
        <f>IF(females!AU6&gt;0,females!AU6,"")</f>
        <v/>
      </c>
      <c r="F24" s="118" t="str">
        <f>IF(females!AU7&gt;0,females!AU7,"")</f>
        <v/>
      </c>
      <c r="G24" s="118" t="str">
        <f>IF(females!AU8&gt;0,females!AU8,"")</f>
        <v/>
      </c>
      <c r="H24" s="118" t="str">
        <f>IF(females!AU9&gt;0,females!AU9,"")</f>
        <v/>
      </c>
      <c r="I24" s="118" t="str">
        <f>IF(females!AU10&gt;0,females!AU10,"")</f>
        <v/>
      </c>
      <c r="J24" s="119" t="str">
        <f>IF(females!AU14&gt;0,females!AU14,"")</f>
        <v/>
      </c>
      <c r="K24" s="118" t="e">
        <f>IF(females!#REF!&gt;0,females!#REF!,"")</f>
        <v>#REF!</v>
      </c>
      <c r="L24" s="118" t="e">
        <f>IF(females!#REF!&gt;0,females!#REF!,"")</f>
        <v>#REF!</v>
      </c>
      <c r="M24" s="118" t="str">
        <f>IF(females!AU15&gt;0,females!AU15,"")</f>
        <v/>
      </c>
      <c r="N24" s="118" t="e">
        <f>IF(females!#REF!&gt;0,females!#REF!,"")</f>
        <v>#REF!</v>
      </c>
      <c r="O24" s="118" t="str">
        <f>IF(females!AU16&gt;0,females!AU16,"")</f>
        <v/>
      </c>
      <c r="P24" s="118" t="str">
        <f>IF(females!AU17&gt;0,females!AU17,"")</f>
        <v/>
      </c>
      <c r="Q24" s="118" t="e">
        <f>IF(females!#REF!&gt;0,females!#REF!,"")</f>
        <v>#REF!</v>
      </c>
      <c r="R24" s="118" t="str">
        <f>IF(females!AU18&gt;0,females!AU18,"")</f>
        <v/>
      </c>
      <c r="S24" s="118" t="str">
        <f>IF(females!AU19&gt;0,females!AU19,"")</f>
        <v/>
      </c>
      <c r="T24" s="118" t="e">
        <f>IF(females!#REF!&gt;0,females!#REF!,"")</f>
        <v>#REF!</v>
      </c>
      <c r="U24" s="118" t="e">
        <f>IF(females!#REF!&gt;0,females!#REF!,"")</f>
        <v>#REF!</v>
      </c>
      <c r="V24" s="118" t="str">
        <f>IF(females!AU20&gt;0,females!AU20,"")</f>
        <v/>
      </c>
      <c r="W24" s="118" t="e">
        <f>IF(females!#REF!&gt;0,females!#REF!,"")</f>
        <v>#REF!</v>
      </c>
      <c r="X24" s="118" t="e">
        <f>IF(females!#REF!&gt;0,females!#REF!,"")</f>
        <v>#REF!</v>
      </c>
      <c r="Y24" s="118" t="str">
        <f>IF(females!AU21&gt;0,females!AU21,"")</f>
        <v/>
      </c>
      <c r="Z24" s="118" t="str">
        <f>IF(females!AU23&gt;0,females!AU23,"")</f>
        <v/>
      </c>
      <c r="AA24" s="118" t="str">
        <f>IF(females!AU25&gt;0,females!AU25,"")</f>
        <v/>
      </c>
      <c r="AB24" s="118" t="str">
        <f>IF(females!AU26&gt;0,females!AU26,"")</f>
        <v/>
      </c>
      <c r="AC24" s="118" t="str">
        <f>IF(females!AU29&gt;0,females!AU29,"")</f>
        <v/>
      </c>
      <c r="AD24" s="118" t="str">
        <f>IF(females!AU30&gt;0,females!AU30,"")</f>
        <v/>
      </c>
      <c r="AE24" s="118" t="str">
        <f>IF(females!AU33&gt;0,females!AU33,"")</f>
        <v/>
      </c>
      <c r="AF24" s="118" t="str">
        <f>IF(females!AU34&gt;0,females!AU34,"")</f>
        <v/>
      </c>
      <c r="AG24" s="118" t="str">
        <f>IF(females!AU37&gt;0,females!AU37,"")</f>
        <v/>
      </c>
      <c r="AH24" s="118" t="str">
        <f>IF(females!AU38&gt;0,females!AU38,"")</f>
        <v/>
      </c>
    </row>
    <row r="25" spans="1:34" ht="14">
      <c r="A25" s="63" t="str">
        <f>'females_stats (μm)'!A$2</f>
        <v>Genus species</v>
      </c>
      <c r="B25" s="78" t="str">
        <f>'females_stats (μm)'!B$2</f>
        <v>Country.sample</v>
      </c>
      <c r="C25" s="101">
        <f>females!AV1</f>
        <v>24</v>
      </c>
      <c r="D25" s="103" t="str">
        <f>IF(females!AW3&gt;0,females!AW3,"")</f>
        <v/>
      </c>
      <c r="E25" s="118" t="str">
        <f>IF(females!AW6&gt;0,females!AW6,"")</f>
        <v/>
      </c>
      <c r="F25" s="118" t="str">
        <f>IF(females!AW7&gt;0,females!AW7,"")</f>
        <v/>
      </c>
      <c r="G25" s="118" t="str">
        <f>IF(females!AW8&gt;0,females!AW8,"")</f>
        <v/>
      </c>
      <c r="H25" s="118" t="str">
        <f>IF(females!AW9&gt;0,females!AW9,"")</f>
        <v/>
      </c>
      <c r="I25" s="118" t="str">
        <f>IF(females!AW10&gt;0,females!AW10,"")</f>
        <v/>
      </c>
      <c r="J25" s="119" t="str">
        <f>IF(females!AW14&gt;0,females!AW14,"")</f>
        <v/>
      </c>
      <c r="K25" s="118" t="e">
        <f>IF(females!#REF!&gt;0,females!#REF!,"")</f>
        <v>#REF!</v>
      </c>
      <c r="L25" s="118" t="e">
        <f>IF(females!#REF!&gt;0,females!#REF!,"")</f>
        <v>#REF!</v>
      </c>
      <c r="M25" s="118" t="str">
        <f>IF(females!AW15&gt;0,females!AW15,"")</f>
        <v/>
      </c>
      <c r="N25" s="118" t="e">
        <f>IF(females!#REF!&gt;0,females!#REF!,"")</f>
        <v>#REF!</v>
      </c>
      <c r="O25" s="118" t="str">
        <f>IF(females!AW16&gt;0,females!AW16,"")</f>
        <v/>
      </c>
      <c r="P25" s="118" t="str">
        <f>IF(females!AW17&gt;0,females!AW17,"")</f>
        <v/>
      </c>
      <c r="Q25" s="118" t="e">
        <f>IF(females!#REF!&gt;0,females!#REF!,"")</f>
        <v>#REF!</v>
      </c>
      <c r="R25" s="118" t="str">
        <f>IF(females!AW18&gt;0,females!AW18,"")</f>
        <v/>
      </c>
      <c r="S25" s="118" t="str">
        <f>IF(females!AW19&gt;0,females!AW19,"")</f>
        <v/>
      </c>
      <c r="T25" s="118" t="e">
        <f>IF(females!#REF!&gt;0,females!#REF!,"")</f>
        <v>#REF!</v>
      </c>
      <c r="U25" s="118" t="e">
        <f>IF(females!#REF!&gt;0,females!#REF!,"")</f>
        <v>#REF!</v>
      </c>
      <c r="V25" s="118" t="str">
        <f>IF(females!AW20&gt;0,females!AW20,"")</f>
        <v/>
      </c>
      <c r="W25" s="118" t="e">
        <f>IF(females!#REF!&gt;0,females!#REF!,"")</f>
        <v>#REF!</v>
      </c>
      <c r="X25" s="118" t="e">
        <f>IF(females!#REF!&gt;0,females!#REF!,"")</f>
        <v>#REF!</v>
      </c>
      <c r="Y25" s="118" t="str">
        <f>IF(females!AW21&gt;0,females!AW21,"")</f>
        <v/>
      </c>
      <c r="Z25" s="118" t="str">
        <f>IF(females!AW23&gt;0,females!AW23,"")</f>
        <v/>
      </c>
      <c r="AA25" s="118" t="str">
        <f>IF(females!AW25&gt;0,females!AW25,"")</f>
        <v/>
      </c>
      <c r="AB25" s="118" t="str">
        <f>IF(females!AW26&gt;0,females!AW26,"")</f>
        <v/>
      </c>
      <c r="AC25" s="118" t="str">
        <f>IF(females!AW29&gt;0,females!AW29,"")</f>
        <v/>
      </c>
      <c r="AD25" s="118" t="str">
        <f>IF(females!AW30&gt;0,females!AW30,"")</f>
        <v/>
      </c>
      <c r="AE25" s="118" t="str">
        <f>IF(females!AW33&gt;0,females!AW33,"")</f>
        <v/>
      </c>
      <c r="AF25" s="118" t="str">
        <f>IF(females!AW34&gt;0,females!AW34,"")</f>
        <v/>
      </c>
      <c r="AG25" s="118" t="str">
        <f>IF(females!AW37&gt;0,females!AW37,"")</f>
        <v/>
      </c>
      <c r="AH25" s="118" t="str">
        <f>IF(females!AW38&gt;0,females!AW38,"")</f>
        <v/>
      </c>
    </row>
    <row r="26" spans="1:34" ht="14">
      <c r="A26" s="63" t="str">
        <f>'females_stats (μm)'!A$2</f>
        <v>Genus species</v>
      </c>
      <c r="B26" s="78" t="str">
        <f>'females_stats (μm)'!B$2</f>
        <v>Country.sample</v>
      </c>
      <c r="C26" s="101">
        <f>females!AX1</f>
        <v>25</v>
      </c>
      <c r="D26" s="103" t="str">
        <f>IF(females!AY3&gt;0,females!AY3,"")</f>
        <v/>
      </c>
      <c r="E26" s="118" t="str">
        <f>IF(females!AY6&gt;0,females!AY6,"")</f>
        <v/>
      </c>
      <c r="F26" s="118" t="str">
        <f>IF(females!AY7&gt;0,females!AY7,"")</f>
        <v/>
      </c>
      <c r="G26" s="118" t="str">
        <f>IF(females!AY8&gt;0,females!AY8,"")</f>
        <v/>
      </c>
      <c r="H26" s="118" t="str">
        <f>IF(females!AY9&gt;0,females!AY9,"")</f>
        <v/>
      </c>
      <c r="I26" s="118" t="str">
        <f>IF(females!AY10&gt;0,females!AY10,"")</f>
        <v/>
      </c>
      <c r="J26" s="119" t="str">
        <f>IF(females!AY14&gt;0,females!AY14,"")</f>
        <v/>
      </c>
      <c r="K26" s="118" t="e">
        <f>IF(females!#REF!&gt;0,females!#REF!,"")</f>
        <v>#REF!</v>
      </c>
      <c r="L26" s="118" t="e">
        <f>IF(females!#REF!&gt;0,females!#REF!,"")</f>
        <v>#REF!</v>
      </c>
      <c r="M26" s="118" t="str">
        <f>IF(females!AY15&gt;0,females!AY15,"")</f>
        <v/>
      </c>
      <c r="N26" s="118" t="e">
        <f>IF(females!#REF!&gt;0,females!#REF!,"")</f>
        <v>#REF!</v>
      </c>
      <c r="O26" s="118" t="str">
        <f>IF(females!AY16&gt;0,females!AY16,"")</f>
        <v/>
      </c>
      <c r="P26" s="118" t="str">
        <f>IF(females!AY17&gt;0,females!AY17,"")</f>
        <v/>
      </c>
      <c r="Q26" s="118" t="e">
        <f>IF(females!#REF!&gt;0,females!#REF!,"")</f>
        <v>#REF!</v>
      </c>
      <c r="R26" s="118" t="str">
        <f>IF(females!AY18&gt;0,females!AY18,"")</f>
        <v/>
      </c>
      <c r="S26" s="118" t="str">
        <f>IF(females!AY19&gt;0,females!AY19,"")</f>
        <v/>
      </c>
      <c r="T26" s="118" t="e">
        <f>IF(females!#REF!&gt;0,females!#REF!,"")</f>
        <v>#REF!</v>
      </c>
      <c r="U26" s="118" t="e">
        <f>IF(females!#REF!&gt;0,females!#REF!,"")</f>
        <v>#REF!</v>
      </c>
      <c r="V26" s="118" t="str">
        <f>IF(females!AY20&gt;0,females!AY20,"")</f>
        <v/>
      </c>
      <c r="W26" s="118" t="e">
        <f>IF(females!#REF!&gt;0,females!#REF!,"")</f>
        <v>#REF!</v>
      </c>
      <c r="X26" s="118" t="e">
        <f>IF(females!#REF!&gt;0,females!#REF!,"")</f>
        <v>#REF!</v>
      </c>
      <c r="Y26" s="118" t="str">
        <f>IF(females!AY21&gt;0,females!AY21,"")</f>
        <v/>
      </c>
      <c r="Z26" s="118" t="str">
        <f>IF(females!AY23&gt;0,females!AY23,"")</f>
        <v/>
      </c>
      <c r="AA26" s="118" t="str">
        <f>IF(females!AY25&gt;0,females!AY25,"")</f>
        <v/>
      </c>
      <c r="AB26" s="118" t="str">
        <f>IF(females!AY26&gt;0,females!AY26,"")</f>
        <v/>
      </c>
      <c r="AC26" s="118" t="str">
        <f>IF(females!AY29&gt;0,females!AY29,"")</f>
        <v/>
      </c>
      <c r="AD26" s="118" t="str">
        <f>IF(females!AY30&gt;0,females!AY30,"")</f>
        <v/>
      </c>
      <c r="AE26" s="118" t="str">
        <f>IF(females!AY33&gt;0,females!AY33,"")</f>
        <v/>
      </c>
      <c r="AF26" s="118" t="str">
        <f>IF(females!AY34&gt;0,females!AY34,"")</f>
        <v/>
      </c>
      <c r="AG26" s="118" t="str">
        <f>IF(females!AY37&gt;0,females!AY37,"")</f>
        <v/>
      </c>
      <c r="AH26" s="118" t="str">
        <f>IF(females!AY38&gt;0,females!AY38,"")</f>
        <v/>
      </c>
    </row>
    <row r="27" spans="1:34" ht="14">
      <c r="A27" s="63" t="str">
        <f>'females_stats (μm)'!A$2</f>
        <v>Genus species</v>
      </c>
      <c r="B27" s="78" t="str">
        <f>'females_stats (μm)'!B$2</f>
        <v>Country.sample</v>
      </c>
      <c r="C27" s="101">
        <f>females!AZ1</f>
        <v>26</v>
      </c>
      <c r="D27" s="103" t="str">
        <f>IF(females!BA3&gt;0,females!BA3,"")</f>
        <v/>
      </c>
      <c r="E27" s="118" t="str">
        <f>IF(females!BA6&gt;0,females!BA6,"")</f>
        <v/>
      </c>
      <c r="F27" s="118" t="str">
        <f>IF(females!BA7&gt;0,females!BA7,"")</f>
        <v/>
      </c>
      <c r="G27" s="118" t="str">
        <f>IF(females!BA8&gt;0,females!BA8,"")</f>
        <v/>
      </c>
      <c r="H27" s="118" t="str">
        <f>IF(females!BA9&gt;0,females!BA9,"")</f>
        <v/>
      </c>
      <c r="I27" s="118" t="str">
        <f>IF(females!BA10&gt;0,females!BA10,"")</f>
        <v/>
      </c>
      <c r="J27" s="119" t="str">
        <f>IF(females!BA14&gt;0,females!BA14,"")</f>
        <v/>
      </c>
      <c r="K27" s="118" t="e">
        <f>IF(females!#REF!&gt;0,females!#REF!,"")</f>
        <v>#REF!</v>
      </c>
      <c r="L27" s="118" t="e">
        <f>IF(females!#REF!&gt;0,females!#REF!,"")</f>
        <v>#REF!</v>
      </c>
      <c r="M27" s="118" t="str">
        <f>IF(females!BA15&gt;0,females!BA15,"")</f>
        <v/>
      </c>
      <c r="N27" s="118" t="e">
        <f>IF(females!#REF!&gt;0,females!#REF!,"")</f>
        <v>#REF!</v>
      </c>
      <c r="O27" s="118" t="str">
        <f>IF(females!BA16&gt;0,females!BA16,"")</f>
        <v/>
      </c>
      <c r="P27" s="118" t="str">
        <f>IF(females!BA17&gt;0,females!BA17,"")</f>
        <v/>
      </c>
      <c r="Q27" s="118" t="e">
        <f>IF(females!#REF!&gt;0,females!#REF!,"")</f>
        <v>#REF!</v>
      </c>
      <c r="R27" s="118" t="str">
        <f>IF(females!BA18&gt;0,females!BA18,"")</f>
        <v/>
      </c>
      <c r="S27" s="118" t="str">
        <f>IF(females!BA19&gt;0,females!BA19,"")</f>
        <v/>
      </c>
      <c r="T27" s="118" t="e">
        <f>IF(females!#REF!&gt;0,females!#REF!,"")</f>
        <v>#REF!</v>
      </c>
      <c r="U27" s="118" t="e">
        <f>IF(females!#REF!&gt;0,females!#REF!,"")</f>
        <v>#REF!</v>
      </c>
      <c r="V27" s="118" t="str">
        <f>IF(females!BA20&gt;0,females!BA20,"")</f>
        <v/>
      </c>
      <c r="W27" s="118" t="e">
        <f>IF(females!#REF!&gt;0,females!#REF!,"")</f>
        <v>#REF!</v>
      </c>
      <c r="X27" s="118" t="e">
        <f>IF(females!#REF!&gt;0,females!#REF!,"")</f>
        <v>#REF!</v>
      </c>
      <c r="Y27" s="118" t="str">
        <f>IF(females!BA21&gt;0,females!BA21,"")</f>
        <v/>
      </c>
      <c r="Z27" s="118" t="str">
        <f>IF(females!BA23&gt;0,females!BA23,"")</f>
        <v/>
      </c>
      <c r="AA27" s="118" t="str">
        <f>IF(females!BA25&gt;0,females!BA25,"")</f>
        <v/>
      </c>
      <c r="AB27" s="118" t="str">
        <f>IF(females!BA26&gt;0,females!BA26,"")</f>
        <v/>
      </c>
      <c r="AC27" s="118" t="str">
        <f>IF(females!BA29&gt;0,females!BA29,"")</f>
        <v/>
      </c>
      <c r="AD27" s="118" t="str">
        <f>IF(females!BA30&gt;0,females!BA30,"")</f>
        <v/>
      </c>
      <c r="AE27" s="118" t="str">
        <f>IF(females!BA33&gt;0,females!BA33,"")</f>
        <v/>
      </c>
      <c r="AF27" s="118" t="str">
        <f>IF(females!BA34&gt;0,females!BA34,"")</f>
        <v/>
      </c>
      <c r="AG27" s="118" t="str">
        <f>IF(females!BA37&gt;0,females!BA37,"")</f>
        <v/>
      </c>
      <c r="AH27" s="118" t="str">
        <f>IF(females!BA38&gt;0,females!BA38,"")</f>
        <v/>
      </c>
    </row>
    <row r="28" spans="1:34" ht="14">
      <c r="A28" s="63" t="str">
        <f>'females_stats (μm)'!A$2</f>
        <v>Genus species</v>
      </c>
      <c r="B28" s="78" t="str">
        <f>'females_stats (μm)'!B$2</f>
        <v>Country.sample</v>
      </c>
      <c r="C28" s="101">
        <f>females!BB1</f>
        <v>27</v>
      </c>
      <c r="D28" s="103" t="str">
        <f>IF(females!BC3&gt;0,females!BC3,"")</f>
        <v/>
      </c>
      <c r="E28" s="118" t="str">
        <f>IF(females!BC6&gt;0,females!BC6,"")</f>
        <v/>
      </c>
      <c r="F28" s="118" t="str">
        <f>IF(females!BC7&gt;0,females!BC7,"")</f>
        <v/>
      </c>
      <c r="G28" s="118" t="str">
        <f>IF(females!BC8&gt;0,females!BC8,"")</f>
        <v/>
      </c>
      <c r="H28" s="118" t="str">
        <f>IF(females!BC9&gt;0,females!BC9,"")</f>
        <v/>
      </c>
      <c r="I28" s="118" t="str">
        <f>IF(females!BC10&gt;0,females!BC10,"")</f>
        <v/>
      </c>
      <c r="J28" s="119" t="str">
        <f>IF(females!BC14&gt;0,females!BC14,"")</f>
        <v/>
      </c>
      <c r="K28" s="118" t="e">
        <f>IF(females!#REF!&gt;0,females!#REF!,"")</f>
        <v>#REF!</v>
      </c>
      <c r="L28" s="118" t="e">
        <f>IF(females!#REF!&gt;0,females!#REF!,"")</f>
        <v>#REF!</v>
      </c>
      <c r="M28" s="118" t="str">
        <f>IF(females!BC15&gt;0,females!BC15,"")</f>
        <v/>
      </c>
      <c r="N28" s="118" t="e">
        <f>IF(females!#REF!&gt;0,females!#REF!,"")</f>
        <v>#REF!</v>
      </c>
      <c r="O28" s="118" t="str">
        <f>IF(females!BC16&gt;0,females!BC16,"")</f>
        <v/>
      </c>
      <c r="P28" s="118" t="str">
        <f>IF(females!BC17&gt;0,females!BC17,"")</f>
        <v/>
      </c>
      <c r="Q28" s="118" t="e">
        <f>IF(females!#REF!&gt;0,females!#REF!,"")</f>
        <v>#REF!</v>
      </c>
      <c r="R28" s="118" t="str">
        <f>IF(females!BC18&gt;0,females!BC18,"")</f>
        <v/>
      </c>
      <c r="S28" s="118" t="str">
        <f>IF(females!BC19&gt;0,females!BC19,"")</f>
        <v/>
      </c>
      <c r="T28" s="118" t="e">
        <f>IF(females!#REF!&gt;0,females!#REF!,"")</f>
        <v>#REF!</v>
      </c>
      <c r="U28" s="118" t="e">
        <f>IF(females!#REF!&gt;0,females!#REF!,"")</f>
        <v>#REF!</v>
      </c>
      <c r="V28" s="118" t="str">
        <f>IF(females!BC20&gt;0,females!BC20,"")</f>
        <v/>
      </c>
      <c r="W28" s="118" t="e">
        <f>IF(females!#REF!&gt;0,females!#REF!,"")</f>
        <v>#REF!</v>
      </c>
      <c r="X28" s="118" t="e">
        <f>IF(females!#REF!&gt;0,females!#REF!,"")</f>
        <v>#REF!</v>
      </c>
      <c r="Y28" s="118" t="str">
        <f>IF(females!BC21&gt;0,females!BC21,"")</f>
        <v/>
      </c>
      <c r="Z28" s="118" t="str">
        <f>IF(females!BC23&gt;0,females!BC23,"")</f>
        <v/>
      </c>
      <c r="AA28" s="118" t="str">
        <f>IF(females!BC25&gt;0,females!BC25,"")</f>
        <v/>
      </c>
      <c r="AB28" s="118" t="str">
        <f>IF(females!BC26&gt;0,females!BC26,"")</f>
        <v/>
      </c>
      <c r="AC28" s="118" t="str">
        <f>IF(females!BC29&gt;0,females!BC29,"")</f>
        <v/>
      </c>
      <c r="AD28" s="118" t="str">
        <f>IF(females!BC30&gt;0,females!BC30,"")</f>
        <v/>
      </c>
      <c r="AE28" s="118" t="str">
        <f>IF(females!BC33&gt;0,females!BC33,"")</f>
        <v/>
      </c>
      <c r="AF28" s="118" t="str">
        <f>IF(females!BC34&gt;0,females!BC34,"")</f>
        <v/>
      </c>
      <c r="AG28" s="118" t="str">
        <f>IF(females!BC37&gt;0,females!BC37,"")</f>
        <v/>
      </c>
      <c r="AH28" s="118" t="str">
        <f>IF(females!BC38&gt;0,females!BC38,"")</f>
        <v/>
      </c>
    </row>
    <row r="29" spans="1:34" ht="14">
      <c r="A29" s="63" t="str">
        <f>'females_stats (μm)'!A$2</f>
        <v>Genus species</v>
      </c>
      <c r="B29" s="78" t="str">
        <f>'females_stats (μm)'!B$2</f>
        <v>Country.sample</v>
      </c>
      <c r="C29" s="101">
        <f>females!BD1</f>
        <v>28</v>
      </c>
      <c r="D29" s="103" t="str">
        <f>IF(females!BE3&gt;0,females!BE3,"")</f>
        <v/>
      </c>
      <c r="E29" s="118" t="str">
        <f>IF(females!BE6&gt;0,females!BE6,"")</f>
        <v/>
      </c>
      <c r="F29" s="118" t="str">
        <f>IF(females!BE7&gt;0,females!BE7,"")</f>
        <v/>
      </c>
      <c r="G29" s="118" t="str">
        <f>IF(females!BE8&gt;0,females!BE8,"")</f>
        <v/>
      </c>
      <c r="H29" s="118" t="str">
        <f>IF(females!BE9&gt;0,females!BE9,"")</f>
        <v/>
      </c>
      <c r="I29" s="118" t="str">
        <f>IF(females!BE10&gt;0,females!BE10,"")</f>
        <v/>
      </c>
      <c r="J29" s="119" t="str">
        <f>IF(females!BE14&gt;0,females!BE14,"")</f>
        <v/>
      </c>
      <c r="K29" s="118" t="e">
        <f>IF(females!#REF!&gt;0,females!#REF!,"")</f>
        <v>#REF!</v>
      </c>
      <c r="L29" s="118" t="e">
        <f>IF(females!#REF!&gt;0,females!#REF!,"")</f>
        <v>#REF!</v>
      </c>
      <c r="M29" s="118" t="str">
        <f>IF(females!BE15&gt;0,females!BE15,"")</f>
        <v/>
      </c>
      <c r="N29" s="118" t="e">
        <f>IF(females!#REF!&gt;0,females!#REF!,"")</f>
        <v>#REF!</v>
      </c>
      <c r="O29" s="118" t="str">
        <f>IF(females!BE16&gt;0,females!BE16,"")</f>
        <v/>
      </c>
      <c r="P29" s="118" t="str">
        <f>IF(females!BE17&gt;0,females!BE17,"")</f>
        <v/>
      </c>
      <c r="Q29" s="118" t="e">
        <f>IF(females!#REF!&gt;0,females!#REF!,"")</f>
        <v>#REF!</v>
      </c>
      <c r="R29" s="118" t="str">
        <f>IF(females!BE18&gt;0,females!BE18,"")</f>
        <v/>
      </c>
      <c r="S29" s="118" t="str">
        <f>IF(females!BE19&gt;0,females!BE19,"")</f>
        <v/>
      </c>
      <c r="T29" s="118" t="e">
        <f>IF(females!#REF!&gt;0,females!#REF!,"")</f>
        <v>#REF!</v>
      </c>
      <c r="U29" s="118" t="e">
        <f>IF(females!#REF!&gt;0,females!#REF!,"")</f>
        <v>#REF!</v>
      </c>
      <c r="V29" s="118" t="str">
        <f>IF(females!BE20&gt;0,females!BE20,"")</f>
        <v/>
      </c>
      <c r="W29" s="118" t="e">
        <f>IF(females!#REF!&gt;0,females!#REF!,"")</f>
        <v>#REF!</v>
      </c>
      <c r="X29" s="118" t="e">
        <f>IF(females!#REF!&gt;0,females!#REF!,"")</f>
        <v>#REF!</v>
      </c>
      <c r="Y29" s="118" t="str">
        <f>IF(females!BE21&gt;0,females!BE21,"")</f>
        <v/>
      </c>
      <c r="Z29" s="118" t="str">
        <f>IF(females!BE23&gt;0,females!BE23,"")</f>
        <v/>
      </c>
      <c r="AA29" s="118" t="str">
        <f>IF(females!BE25&gt;0,females!BE25,"")</f>
        <v/>
      </c>
      <c r="AB29" s="118" t="str">
        <f>IF(females!BE26&gt;0,females!BE26,"")</f>
        <v/>
      </c>
      <c r="AC29" s="118" t="str">
        <f>IF(females!BE29&gt;0,females!BE29,"")</f>
        <v/>
      </c>
      <c r="AD29" s="118" t="str">
        <f>IF(females!BE30&gt;0,females!BE30,"")</f>
        <v/>
      </c>
      <c r="AE29" s="118" t="str">
        <f>IF(females!BE33&gt;0,females!BE33,"")</f>
        <v/>
      </c>
      <c r="AF29" s="118" t="str">
        <f>IF(females!BE34&gt;0,females!BE34,"")</f>
        <v/>
      </c>
      <c r="AG29" s="118" t="str">
        <f>IF(females!BE37&gt;0,females!BE37,"")</f>
        <v/>
      </c>
      <c r="AH29" s="118" t="str">
        <f>IF(females!BE38&gt;0,females!BE38,"")</f>
        <v/>
      </c>
    </row>
    <row r="30" spans="1:34" ht="14">
      <c r="A30" s="63" t="str">
        <f>'females_stats (μm)'!A$2</f>
        <v>Genus species</v>
      </c>
      <c r="B30" s="78" t="str">
        <f>'females_stats (μm)'!B$2</f>
        <v>Country.sample</v>
      </c>
      <c r="C30" s="101">
        <f>females!BF1</f>
        <v>29</v>
      </c>
      <c r="D30" s="103" t="str">
        <f>IF(females!BG3&gt;0,females!BG3,"")</f>
        <v/>
      </c>
      <c r="E30" s="118" t="str">
        <f>IF(females!BG6&gt;0,females!BG6,"")</f>
        <v/>
      </c>
      <c r="F30" s="118" t="str">
        <f>IF(females!BG7&gt;0,females!BG7,"")</f>
        <v/>
      </c>
      <c r="G30" s="118" t="str">
        <f>IF(females!BG8&gt;0,females!BG8,"")</f>
        <v/>
      </c>
      <c r="H30" s="118" t="str">
        <f>IF(females!BG9&gt;0,females!BG9,"")</f>
        <v/>
      </c>
      <c r="I30" s="118" t="str">
        <f>IF(females!BG10&gt;0,females!BG10,"")</f>
        <v/>
      </c>
      <c r="J30" s="119" t="str">
        <f>IF(females!BG14&gt;0,females!BG14,"")</f>
        <v/>
      </c>
      <c r="K30" s="118" t="e">
        <f>IF(females!#REF!&gt;0,females!#REF!,"")</f>
        <v>#REF!</v>
      </c>
      <c r="L30" s="118" t="e">
        <f>IF(females!#REF!&gt;0,females!#REF!,"")</f>
        <v>#REF!</v>
      </c>
      <c r="M30" s="118" t="str">
        <f>IF(females!BG15&gt;0,females!BG15,"")</f>
        <v/>
      </c>
      <c r="N30" s="118" t="e">
        <f>IF(females!#REF!&gt;0,females!#REF!,"")</f>
        <v>#REF!</v>
      </c>
      <c r="O30" s="118" t="str">
        <f>IF(females!BG16&gt;0,females!BG16,"")</f>
        <v/>
      </c>
      <c r="P30" s="118" t="str">
        <f>IF(females!BG17&gt;0,females!BG17,"")</f>
        <v/>
      </c>
      <c r="Q30" s="118" t="e">
        <f>IF(females!#REF!&gt;0,females!#REF!,"")</f>
        <v>#REF!</v>
      </c>
      <c r="R30" s="118" t="str">
        <f>IF(females!BG18&gt;0,females!BG18,"")</f>
        <v/>
      </c>
      <c r="S30" s="118" t="str">
        <f>IF(females!BG19&gt;0,females!BG19,"")</f>
        <v/>
      </c>
      <c r="T30" s="118" t="e">
        <f>IF(females!#REF!&gt;0,females!#REF!,"")</f>
        <v>#REF!</v>
      </c>
      <c r="U30" s="118" t="e">
        <f>IF(females!#REF!&gt;0,females!#REF!,"")</f>
        <v>#REF!</v>
      </c>
      <c r="V30" s="118" t="str">
        <f>IF(females!BG20&gt;0,females!BG20,"")</f>
        <v/>
      </c>
      <c r="W30" s="118" t="e">
        <f>IF(females!#REF!&gt;0,females!#REF!,"")</f>
        <v>#REF!</v>
      </c>
      <c r="X30" s="118" t="e">
        <f>IF(females!#REF!&gt;0,females!#REF!,"")</f>
        <v>#REF!</v>
      </c>
      <c r="Y30" s="118" t="str">
        <f>IF(females!BG21&gt;0,females!BG21,"")</f>
        <v/>
      </c>
      <c r="Z30" s="118" t="str">
        <f>IF(females!BG23&gt;0,females!BG23,"")</f>
        <v/>
      </c>
      <c r="AA30" s="118" t="str">
        <f>IF(females!BG25&gt;0,females!BG25,"")</f>
        <v/>
      </c>
      <c r="AB30" s="118" t="str">
        <f>IF(females!BG26&gt;0,females!BG26,"")</f>
        <v/>
      </c>
      <c r="AC30" s="118" t="str">
        <f>IF(females!BG29&gt;0,females!BG29,"")</f>
        <v/>
      </c>
      <c r="AD30" s="118" t="str">
        <f>IF(females!BG30&gt;0,females!BG30,"")</f>
        <v/>
      </c>
      <c r="AE30" s="118" t="str">
        <f>IF(females!BG33&gt;0,females!BG33,"")</f>
        <v/>
      </c>
      <c r="AF30" s="118" t="str">
        <f>IF(females!BG34&gt;0,females!BG34,"")</f>
        <v/>
      </c>
      <c r="AG30" s="118" t="str">
        <f>IF(females!BG37&gt;0,females!BG37,"")</f>
        <v/>
      </c>
      <c r="AH30" s="118" t="str">
        <f>IF(females!BG38&gt;0,females!BG38,"")</f>
        <v/>
      </c>
    </row>
    <row r="31" spans="1:34" ht="14">
      <c r="A31" s="63" t="str">
        <f>'females_stats (μm)'!A$2</f>
        <v>Genus species</v>
      </c>
      <c r="B31" s="78" t="str">
        <f>'females_stats (μm)'!B$2</f>
        <v>Country.sample</v>
      </c>
      <c r="C31" s="101">
        <f>females!BH1</f>
        <v>30</v>
      </c>
      <c r="D31" s="103" t="str">
        <f>IF(females!BI3&gt;0,females!BI3,"")</f>
        <v/>
      </c>
      <c r="E31" s="118" t="str">
        <f>IF(females!BI6&gt;0,females!BI6,"")</f>
        <v/>
      </c>
      <c r="F31" s="118" t="str">
        <f>IF(females!BI7&gt;0,females!BI7,"")</f>
        <v/>
      </c>
      <c r="G31" s="118" t="str">
        <f>IF(females!BI8&gt;0,females!BI8,"")</f>
        <v/>
      </c>
      <c r="H31" s="118" t="str">
        <f>IF(females!BI9&gt;0,females!BI9,"")</f>
        <v/>
      </c>
      <c r="I31" s="118" t="str">
        <f>IF(females!BI10&gt;0,females!BI10,"")</f>
        <v/>
      </c>
      <c r="J31" s="119" t="str">
        <f>IF(females!BI14&gt;0,females!BI14,"")</f>
        <v/>
      </c>
      <c r="K31" s="118" t="e">
        <f>IF(females!#REF!&gt;0,females!#REF!,"")</f>
        <v>#REF!</v>
      </c>
      <c r="L31" s="118" t="e">
        <f>IF(females!#REF!&gt;0,females!#REF!,"")</f>
        <v>#REF!</v>
      </c>
      <c r="M31" s="118" t="str">
        <f>IF(females!BI15&gt;0,females!BI15,"")</f>
        <v/>
      </c>
      <c r="N31" s="118" t="e">
        <f>IF(females!#REF!&gt;0,females!#REF!,"")</f>
        <v>#REF!</v>
      </c>
      <c r="O31" s="118" t="str">
        <f>IF(females!BI16&gt;0,females!BI16,"")</f>
        <v/>
      </c>
      <c r="P31" s="118" t="str">
        <f>IF(females!BI17&gt;0,females!BI17,"")</f>
        <v/>
      </c>
      <c r="Q31" s="118" t="e">
        <f>IF(females!#REF!&gt;0,females!#REF!,"")</f>
        <v>#REF!</v>
      </c>
      <c r="R31" s="118" t="str">
        <f>IF(females!BI18&gt;0,females!BI18,"")</f>
        <v/>
      </c>
      <c r="S31" s="118" t="str">
        <f>IF(females!BI19&gt;0,females!BI19,"")</f>
        <v/>
      </c>
      <c r="T31" s="118" t="e">
        <f>IF(females!#REF!&gt;0,females!#REF!,"")</f>
        <v>#REF!</v>
      </c>
      <c r="U31" s="118" t="e">
        <f>IF(females!#REF!&gt;0,females!#REF!,"")</f>
        <v>#REF!</v>
      </c>
      <c r="V31" s="118" t="str">
        <f>IF(females!BI20&gt;0,females!BI20,"")</f>
        <v/>
      </c>
      <c r="W31" s="118" t="e">
        <f>IF(females!#REF!&gt;0,females!#REF!,"")</f>
        <v>#REF!</v>
      </c>
      <c r="X31" s="118" t="e">
        <f>IF(females!#REF!&gt;0,females!#REF!,"")</f>
        <v>#REF!</v>
      </c>
      <c r="Y31" s="118" t="str">
        <f>IF(females!BI21&gt;0,females!BI21,"")</f>
        <v/>
      </c>
      <c r="Z31" s="118" t="str">
        <f>IF(females!BI23&gt;0,females!BI23,"")</f>
        <v/>
      </c>
      <c r="AA31" s="118" t="str">
        <f>IF(females!BI25&gt;0,females!BI25,"")</f>
        <v/>
      </c>
      <c r="AB31" s="118" t="str">
        <f>IF(females!BI26&gt;0,females!BI26,"")</f>
        <v/>
      </c>
      <c r="AC31" s="118" t="str">
        <f>IF(females!BI29&gt;0,females!BI29,"")</f>
        <v/>
      </c>
      <c r="AD31" s="118" t="str">
        <f>IF(females!BI30&gt;0,females!BI30,"")</f>
        <v/>
      </c>
      <c r="AE31" s="118" t="str">
        <f>IF(females!BI33&gt;0,females!BI33,"")</f>
        <v/>
      </c>
      <c r="AF31" s="118" t="str">
        <f>IF(females!BI34&gt;0,females!BI34,"")</f>
        <v/>
      </c>
      <c r="AG31" s="118" t="str">
        <f>IF(females!BI37&gt;0,females!BI37,"")</f>
        <v/>
      </c>
      <c r="AH31" s="118" t="str">
        <f>IF(females!BI38&gt;0,females!BI38,"")</f>
        <v/>
      </c>
    </row>
  </sheetData>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699FF"/>
  </sheetPr>
  <dimension ref="A1:AP31"/>
  <sheetViews>
    <sheetView zoomScaleNormal="100" workbookViewId="0">
      <pane xSplit="3" ySplit="1" topLeftCell="D2" activePane="bottomRight" state="frozen"/>
      <selection activeCell="C2" sqref="C2"/>
      <selection pane="topRight" activeCell="C2" sqref="C2"/>
      <selection pane="bottomLeft" activeCell="C2" sqref="C2"/>
      <selection pane="bottomRight"/>
    </sheetView>
  </sheetViews>
  <sheetFormatPr baseColWidth="10" defaultColWidth="9.1640625" defaultRowHeight="13"/>
  <cols>
    <col min="1" max="1" width="16.83203125" style="65" customWidth="1"/>
    <col min="2" max="2" width="16.83203125" style="80" customWidth="1"/>
    <col min="3" max="3" width="9.1640625" style="66"/>
    <col min="4" max="4" width="9.1640625" style="64" customWidth="1"/>
    <col min="5" max="10" width="9.1640625" style="64"/>
    <col min="11" max="12" width="11.33203125" style="64" customWidth="1"/>
    <col min="13" max="30" width="9.1640625" style="64"/>
    <col min="31" max="32" width="6.6640625" style="64" customWidth="1"/>
    <col min="33" max="33" width="12.5" style="64" customWidth="1"/>
    <col min="34" max="35" width="6.6640625" style="64" customWidth="1"/>
    <col min="36" max="36" width="12.5" style="64" customWidth="1"/>
    <col min="37" max="38" width="6.6640625" style="64" customWidth="1"/>
    <col min="39" max="39" width="12.5" style="64" customWidth="1"/>
    <col min="40" max="41" width="6.6640625" style="64" customWidth="1"/>
    <col min="42" max="42" width="12.5" style="64" customWidth="1"/>
    <col min="43" max="16384" width="9.1640625" style="64"/>
  </cols>
  <sheetData>
    <row r="1" spans="1:42" ht="45">
      <c r="A1" s="63" t="s">
        <v>58</v>
      </c>
      <c r="B1" s="81" t="s">
        <v>59</v>
      </c>
      <c r="C1" s="67" t="s">
        <v>41</v>
      </c>
      <c r="D1" s="82" t="s">
        <v>4</v>
      </c>
      <c r="E1" s="82" t="s">
        <v>28</v>
      </c>
      <c r="F1" s="82" t="s">
        <v>43</v>
      </c>
      <c r="G1" s="82" t="s">
        <v>44</v>
      </c>
      <c r="H1" s="82" t="s">
        <v>45</v>
      </c>
      <c r="I1" s="82" t="s">
        <v>46</v>
      </c>
      <c r="J1" s="82" t="s">
        <v>47</v>
      </c>
      <c r="K1" s="82" t="s">
        <v>48</v>
      </c>
      <c r="L1" s="82" t="s">
        <v>49</v>
      </c>
      <c r="M1" s="82" t="s">
        <v>74</v>
      </c>
      <c r="N1" s="82" t="s">
        <v>75</v>
      </c>
      <c r="O1" s="82" t="s">
        <v>82</v>
      </c>
      <c r="P1" s="82" t="s">
        <v>79</v>
      </c>
      <c r="Q1" s="82" t="s">
        <v>76</v>
      </c>
      <c r="R1" s="82" t="s">
        <v>83</v>
      </c>
      <c r="S1" s="82" t="s">
        <v>80</v>
      </c>
      <c r="T1" s="82" t="s">
        <v>77</v>
      </c>
      <c r="U1" s="82" t="s">
        <v>84</v>
      </c>
      <c r="V1" s="82" t="s">
        <v>81</v>
      </c>
      <c r="W1" s="82" t="s">
        <v>78</v>
      </c>
      <c r="X1" s="82" t="s">
        <v>85</v>
      </c>
      <c r="Y1" s="82" t="s">
        <v>5</v>
      </c>
      <c r="Z1" s="82" t="s">
        <v>26</v>
      </c>
      <c r="AA1" s="82" t="s">
        <v>27</v>
      </c>
      <c r="AB1" s="82" t="s">
        <v>6</v>
      </c>
      <c r="AC1" s="82" t="s">
        <v>7</v>
      </c>
      <c r="AD1" s="82" t="s">
        <v>8</v>
      </c>
      <c r="AE1" s="82" t="s">
        <v>60</v>
      </c>
      <c r="AF1" s="82" t="s">
        <v>61</v>
      </c>
      <c r="AG1" s="82" t="s">
        <v>101</v>
      </c>
      <c r="AH1" s="82" t="s">
        <v>62</v>
      </c>
      <c r="AI1" s="82" t="s">
        <v>63</v>
      </c>
      <c r="AJ1" s="82" t="s">
        <v>102</v>
      </c>
      <c r="AK1" s="82" t="s">
        <v>64</v>
      </c>
      <c r="AL1" s="82" t="s">
        <v>65</v>
      </c>
      <c r="AM1" s="82" t="s">
        <v>103</v>
      </c>
      <c r="AN1" s="82" t="s">
        <v>66</v>
      </c>
      <c r="AO1" s="82" t="s">
        <v>67</v>
      </c>
      <c r="AP1" s="82" t="s">
        <v>104</v>
      </c>
    </row>
    <row r="2" spans="1:42" ht="14">
      <c r="A2" s="127" t="str">
        <f>'general info'!D2</f>
        <v>Genus species</v>
      </c>
      <c r="B2" s="128" t="str">
        <f>'general info'!D3</f>
        <v>Country.sample</v>
      </c>
      <c r="C2" s="101" t="str">
        <f>males!B1</f>
        <v>1 (HOL)</v>
      </c>
      <c r="D2" s="102" t="str">
        <f>IF(males!B3&gt;0,males!B3,"")</f>
        <v/>
      </c>
      <c r="E2" s="107" t="str">
        <f>IF(males!B4&gt;0,males!B4,"")</f>
        <v/>
      </c>
      <c r="F2" s="107" t="str">
        <f>IF(males!B6&gt;0,males!B6,"")</f>
        <v/>
      </c>
      <c r="G2" s="107" t="str">
        <f>IF(males!B7&gt;0,males!B7,"")</f>
        <v/>
      </c>
      <c r="H2" s="107" t="str">
        <f>IF(males!B8&gt;0,males!B8,"")</f>
        <v/>
      </c>
      <c r="I2" s="107" t="str">
        <f>IF(males!B9&gt;0,males!B9,"")</f>
        <v/>
      </c>
      <c r="J2" s="107" t="str">
        <f>IF(males!B10&gt;0,males!B10,"")</f>
        <v/>
      </c>
      <c r="K2" s="108" t="str">
        <f>IF(males!B11&gt;0,males!B11,"")</f>
        <v/>
      </c>
      <c r="L2" s="109" t="str">
        <f>IF(males!B12&gt;0,males!B12,"")</f>
        <v/>
      </c>
      <c r="M2" s="110" t="str">
        <f>IF(males!B14&gt;0,males!B14,"")</f>
        <v/>
      </c>
      <c r="N2" s="107" t="e">
        <f>IF(males!#REF!&gt;0,males!#REF!,"")</f>
        <v>#REF!</v>
      </c>
      <c r="O2" s="107" t="e">
        <f>IF(males!#REF!&gt;0,males!#REF!,"")</f>
        <v>#REF!</v>
      </c>
      <c r="P2" s="107" t="str">
        <f>IF(males!B15&gt;0,males!B15,"")</f>
        <v/>
      </c>
      <c r="Q2" s="107" t="e">
        <f>IF(males!#REF!&gt;0,males!#REF!,"")</f>
        <v>#REF!</v>
      </c>
      <c r="R2" s="107" t="str">
        <f>IF(males!B16&gt;0,males!B16,"")</f>
        <v/>
      </c>
      <c r="S2" s="107" t="str">
        <f>IF(males!B17&gt;0,males!B17,"")</f>
        <v/>
      </c>
      <c r="T2" s="107" t="e">
        <f>IF(males!#REF!&gt;0,males!#REF!,"")</f>
        <v>#REF!</v>
      </c>
      <c r="U2" s="107" t="str">
        <f>IF(males!B18&gt;0,males!B18,"")</f>
        <v/>
      </c>
      <c r="V2" s="107" t="str">
        <f>IF(males!B19&gt;0,males!B19,"")</f>
        <v/>
      </c>
      <c r="W2" s="107" t="e">
        <f>IF(males!#REF!&gt;0,males!#REF!,"")</f>
        <v>#REF!</v>
      </c>
      <c r="X2" s="107" t="e">
        <f>IF(males!#REF!&gt;0,males!#REF!,"")</f>
        <v>#REF!</v>
      </c>
      <c r="Y2" s="107" t="str">
        <f>IF(males!B20&gt;0,males!B20,"")</f>
        <v/>
      </c>
      <c r="Z2" s="107" t="e">
        <f>IF(males!#REF!&gt;0,males!#REF!,"")</f>
        <v>#REF!</v>
      </c>
      <c r="AA2" s="107" t="e">
        <f>IF(males!#REF!&gt;0,males!#REF!,"")</f>
        <v>#REF!</v>
      </c>
      <c r="AB2" s="107" t="str">
        <f>IF(males!B21&gt;0,males!B21,"")</f>
        <v/>
      </c>
      <c r="AC2" s="107" t="str">
        <f>IF(males!B22&gt;0,males!B22,"")</f>
        <v/>
      </c>
      <c r="AD2" s="107" t="str">
        <f>IF(males!B23&gt;0,males!B23,"")</f>
        <v/>
      </c>
      <c r="AE2" s="107" t="str">
        <f>IF(males!B25&gt;0,males!B25,"")</f>
        <v/>
      </c>
      <c r="AF2" s="107" t="str">
        <f>IF(males!B26&gt;0,males!B26,"")</f>
        <v/>
      </c>
      <c r="AG2" s="108" t="str">
        <f>IF(males!B27&gt;0,males!B27,"")</f>
        <v/>
      </c>
      <c r="AH2" s="107" t="str">
        <f>IF(males!B29&gt;0,males!B29,"")</f>
        <v/>
      </c>
      <c r="AI2" s="107" t="str">
        <f>IF(males!B30&gt;0,males!B30,"")</f>
        <v/>
      </c>
      <c r="AJ2" s="108" t="str">
        <f>IF(males!B31&gt;0,males!B31,"")</f>
        <v/>
      </c>
      <c r="AK2" s="107" t="str">
        <f>IF(males!B33&gt;0,males!B33,"")</f>
        <v/>
      </c>
      <c r="AL2" s="111" t="str">
        <f>IF(males!B34&gt;0,males!B34,"")</f>
        <v/>
      </c>
      <c r="AM2" s="112" t="str">
        <f>IF(males!B35&gt;0,males!B35,"")</f>
        <v/>
      </c>
      <c r="AN2" s="111" t="str">
        <f>IF(males!B37&gt;0,males!B37,"")</f>
        <v/>
      </c>
      <c r="AO2" s="111" t="str">
        <f>IF(males!B38&gt;0,males!B38,"")</f>
        <v/>
      </c>
      <c r="AP2" s="112" t="str">
        <f>IF(males!B39&gt;0,males!B39,"")</f>
        <v/>
      </c>
    </row>
    <row r="3" spans="1:42" ht="14">
      <c r="A3" s="63" t="str">
        <f t="shared" ref="A3:B19" si="0">A$2</f>
        <v>Genus species</v>
      </c>
      <c r="B3" s="79" t="str">
        <f>B$2</f>
        <v>Country.sample</v>
      </c>
      <c r="C3" s="101">
        <f>males!D1</f>
        <v>1</v>
      </c>
      <c r="D3" s="102">
        <f>IF(males!D3&gt;0,males!D3,"")</f>
        <v>235.93</v>
      </c>
      <c r="E3" s="113">
        <f>IF(males!D4&gt;0,males!D4,"")</f>
        <v>46.21</v>
      </c>
      <c r="F3" s="113">
        <f>IF(males!D6&gt;0,males!D6,"")</f>
        <v>20.420000000000002</v>
      </c>
      <c r="G3" s="113">
        <f>IF(males!D7&gt;0,males!D7,"")</f>
        <v>7.7</v>
      </c>
      <c r="H3" s="113">
        <f>IF(males!D8&gt;0,males!D8,"")</f>
        <v>23.49</v>
      </c>
      <c r="I3" s="113">
        <f>IF(males!D9&gt;0,males!D9,"")</f>
        <v>6.07</v>
      </c>
      <c r="J3" s="113">
        <f>IF(males!D10&gt;0,males!D10,"")</f>
        <v>48.38</v>
      </c>
      <c r="K3" s="112">
        <f>IF(males!D11&gt;0,males!D11,"")</f>
        <v>0.20506082312550333</v>
      </c>
      <c r="L3" s="114">
        <f>IF(males!D12&gt;0,males!D12,"")</f>
        <v>0.86930608769689244</v>
      </c>
      <c r="M3" s="115">
        <f>IF(males!D14&gt;0,males!D14,"")</f>
        <v>36</v>
      </c>
      <c r="N3" s="113" t="e">
        <f>IF(males!#REF!&gt;0,males!#REF!,"")</f>
        <v>#REF!</v>
      </c>
      <c r="O3" s="113" t="e">
        <f>IF(males!#REF!&gt;0,males!#REF!,"")</f>
        <v>#REF!</v>
      </c>
      <c r="P3" s="113">
        <f>IF(males!D15&gt;0,males!D15,"")</f>
        <v>59.98</v>
      </c>
      <c r="Q3" s="113" t="e">
        <f>IF(males!#REF!&gt;0,males!#REF!,"")</f>
        <v>#REF!</v>
      </c>
      <c r="R3" s="113">
        <f>IF(males!D16&gt;0,males!D16,"")</f>
        <v>23.19</v>
      </c>
      <c r="S3" s="113">
        <f>IF(males!D17&gt;0,males!D17,"")</f>
        <v>47.93</v>
      </c>
      <c r="T3" s="113" t="e">
        <f>IF(males!#REF!&gt;0,males!#REF!,"")</f>
        <v>#REF!</v>
      </c>
      <c r="U3" s="113">
        <f>IF(males!D18&gt;0,males!D18,"")</f>
        <v>18.170000000000002</v>
      </c>
      <c r="V3" s="113">
        <f>IF(males!D19&gt;0,males!D19,"")</f>
        <v>60.12</v>
      </c>
      <c r="W3" s="113" t="e">
        <f>IF(males!#REF!&gt;0,males!#REF!,"")</f>
        <v>#REF!</v>
      </c>
      <c r="X3" s="113" t="e">
        <f>IF(males!#REF!&gt;0,males!#REF!,"")</f>
        <v>#REF!</v>
      </c>
      <c r="Y3" s="113">
        <f>IF(males!D20&gt;0,males!D20,"")</f>
        <v>4.63</v>
      </c>
      <c r="Z3" s="113" t="e">
        <f>IF(males!#REF!&gt;0,males!#REF!,"")</f>
        <v>#REF!</v>
      </c>
      <c r="AA3" s="113" t="e">
        <f>IF(males!#REF!&gt;0,males!#REF!,"")</f>
        <v>#REF!</v>
      </c>
      <c r="AB3" s="113">
        <f>IF(males!D21&gt;0,males!D21,"")</f>
        <v>4.93</v>
      </c>
      <c r="AC3" s="113">
        <f>IF(males!D22&gt;0,males!D22,"")</f>
        <v>8</v>
      </c>
      <c r="AD3" s="113">
        <f>IF(males!D23&gt;0,males!D23,"")</f>
        <v>14.86</v>
      </c>
      <c r="AE3" s="113">
        <f>IF(males!D25&gt;0,males!D25,"")</f>
        <v>12.84</v>
      </c>
      <c r="AF3" s="113">
        <f>IF(males!D26&gt;0,males!D26,"")</f>
        <v>2.02</v>
      </c>
      <c r="AG3" s="112">
        <f>IF(males!D27&gt;0,males!D27,"")</f>
        <v>0.15732087227414329</v>
      </c>
      <c r="AH3" s="113">
        <f>IF(males!D29&gt;0,males!D29,"")</f>
        <v>12.65</v>
      </c>
      <c r="AI3" s="113">
        <f>IF(males!D30&gt;0,males!D30,"")</f>
        <v>1.87</v>
      </c>
      <c r="AJ3" s="112">
        <f>IF(males!D31&gt;0,males!D31,"")</f>
        <v>0.14782608695652175</v>
      </c>
      <c r="AK3" s="113">
        <f>IF(males!D33&gt;0,males!D33,"")</f>
        <v>12.62</v>
      </c>
      <c r="AL3" s="111">
        <f>IF(males!D34&gt;0,males!D34,"")</f>
        <v>2.0499999999999998</v>
      </c>
      <c r="AM3" s="112">
        <f>IF(males!D35&gt;0,males!D35,"")</f>
        <v>0.16244057052297939</v>
      </c>
      <c r="AN3" s="111">
        <f>IF(males!D37&gt;0,males!D37,"")</f>
        <v>15.01</v>
      </c>
      <c r="AO3" s="111" t="str">
        <f>IF(males!D38&gt;0,males!D38,"")</f>
        <v/>
      </c>
      <c r="AP3" s="112" t="str">
        <f>IF(males!D39&gt;0,males!D39,"")</f>
        <v/>
      </c>
    </row>
    <row r="4" spans="1:42" ht="14">
      <c r="A4" s="63" t="str">
        <f t="shared" si="0"/>
        <v>Genus species</v>
      </c>
      <c r="B4" s="79" t="str">
        <f t="shared" si="0"/>
        <v>Country.sample</v>
      </c>
      <c r="C4" s="101">
        <f>males!F1</f>
        <v>2</v>
      </c>
      <c r="D4" s="102">
        <f>IF(males!F3&gt;0,males!F3,"")</f>
        <v>215.68</v>
      </c>
      <c r="E4" s="113">
        <f>IF(males!F4&gt;0,males!F4,"")</f>
        <v>41.83</v>
      </c>
      <c r="F4" s="113">
        <f>IF(males!F6&gt;0,males!F6,"")</f>
        <v>15.76</v>
      </c>
      <c r="G4" s="113">
        <f>IF(males!F7&gt;0,males!F7,"")</f>
        <v>6.73</v>
      </c>
      <c r="H4" s="113">
        <f>IF(males!F8&gt;0,males!F8,"")</f>
        <v>18.36</v>
      </c>
      <c r="I4" s="113">
        <f>IF(males!F9&gt;0,males!F9,"")</f>
        <v>6.77</v>
      </c>
      <c r="J4" s="113">
        <f>IF(males!F10&gt;0,males!F10,"")</f>
        <v>40.47</v>
      </c>
      <c r="K4" s="112">
        <f>IF(males!F11&gt;0,males!F11,"")</f>
        <v>0.18763909495548961</v>
      </c>
      <c r="L4" s="114">
        <f>IF(males!F12&gt;0,males!F12,"")</f>
        <v>0.85838779956427014</v>
      </c>
      <c r="M4" s="115">
        <f>IF(males!F14&gt;0,males!F14,"")</f>
        <v>30.48</v>
      </c>
      <c r="N4" s="113" t="e">
        <f>IF(males!#REF!&gt;0,males!#REF!,"")</f>
        <v>#REF!</v>
      </c>
      <c r="O4" s="113" t="e">
        <f>IF(males!#REF!&gt;0,males!#REF!,"")</f>
        <v>#REF!</v>
      </c>
      <c r="P4" s="113">
        <f>IF(males!F15&gt;0,males!F15,"")</f>
        <v>51.46</v>
      </c>
      <c r="Q4" s="113" t="e">
        <f>IF(males!#REF!&gt;0,males!#REF!,"")</f>
        <v>#REF!</v>
      </c>
      <c r="R4" s="113">
        <f>IF(males!F16&gt;0,males!F16,"")</f>
        <v>22.37</v>
      </c>
      <c r="S4" s="113">
        <f>IF(males!F17&gt;0,males!F17,"")</f>
        <v>35.03</v>
      </c>
      <c r="T4" s="113" t="e">
        <f>IF(males!#REF!&gt;0,males!#REF!,"")</f>
        <v>#REF!</v>
      </c>
      <c r="U4" s="113">
        <f>IF(males!F18&gt;0,males!F18,"")</f>
        <v>15.54</v>
      </c>
      <c r="V4" s="113">
        <f>IF(males!F19&gt;0,males!F19,"")</f>
        <v>64.89</v>
      </c>
      <c r="W4" s="113" t="e">
        <f>IF(males!#REF!&gt;0,males!#REF!,"")</f>
        <v>#REF!</v>
      </c>
      <c r="X4" s="113" t="e">
        <f>IF(males!#REF!&gt;0,males!#REF!,"")</f>
        <v>#REF!</v>
      </c>
      <c r="Y4" s="113">
        <f>IF(males!F20&gt;0,males!F20,"")</f>
        <v>4.38</v>
      </c>
      <c r="Z4" s="113" t="e">
        <f>IF(males!#REF!&gt;0,males!#REF!,"")</f>
        <v>#REF!</v>
      </c>
      <c r="AA4" s="113" t="e">
        <f>IF(males!#REF!&gt;0,males!#REF!,"")</f>
        <v>#REF!</v>
      </c>
      <c r="AB4" s="113">
        <f>IF(males!F21&gt;0,males!F21,"")</f>
        <v>4.01</v>
      </c>
      <c r="AC4" s="113">
        <f>IF(males!F22&gt;0,males!F22,"")</f>
        <v>9</v>
      </c>
      <c r="AD4" s="113">
        <f>IF(males!F23&gt;0,males!F23,"")</f>
        <v>12.5</v>
      </c>
      <c r="AE4" s="113">
        <f>IF(males!F25&gt;0,males!F25,"")</f>
        <v>12.54</v>
      </c>
      <c r="AF4" s="113">
        <f>IF(males!F26&gt;0,males!F26,"")</f>
        <v>1.72</v>
      </c>
      <c r="AG4" s="112">
        <f>IF(males!F27&gt;0,males!F27,"")</f>
        <v>0.13716108452950559</v>
      </c>
      <c r="AH4" s="113">
        <f>IF(males!F29&gt;0,males!F29,"")</f>
        <v>11.58</v>
      </c>
      <c r="AI4" s="113" t="str">
        <f>IF(males!F30&gt;0,males!F30,"")</f>
        <v/>
      </c>
      <c r="AJ4" s="112" t="str">
        <f>IF(males!F31&gt;0,males!F31,"")</f>
        <v/>
      </c>
      <c r="AK4" s="113">
        <f>IF(males!F33&gt;0,males!F33,"")</f>
        <v>11.85</v>
      </c>
      <c r="AL4" s="111" t="str">
        <f>IF(males!F34&gt;0,males!F34,"")</f>
        <v/>
      </c>
      <c r="AM4" s="112" t="str">
        <f>IF(males!F35&gt;0,males!F35,"")</f>
        <v/>
      </c>
      <c r="AN4" s="111">
        <f>IF(males!F37&gt;0,males!F37,"")</f>
        <v>14.51</v>
      </c>
      <c r="AO4" s="111" t="str">
        <f>IF(males!F38&gt;0,males!F38,"")</f>
        <v/>
      </c>
      <c r="AP4" s="112" t="str">
        <f>IF(males!F39&gt;0,males!F39,"")</f>
        <v/>
      </c>
    </row>
    <row r="5" spans="1:42" ht="14">
      <c r="A5" s="63" t="str">
        <f t="shared" si="0"/>
        <v>Genus species</v>
      </c>
      <c r="B5" s="79" t="str">
        <f t="shared" si="0"/>
        <v>Country.sample</v>
      </c>
      <c r="C5" s="101">
        <f>males!H1</f>
        <v>3</v>
      </c>
      <c r="D5" s="102">
        <f>IF(males!H3&gt;0,males!H3,"")</f>
        <v>219.58</v>
      </c>
      <c r="E5" s="113">
        <f>IF(males!H4&gt;0,males!H4,"")</f>
        <v>43.39</v>
      </c>
      <c r="F5" s="113">
        <f>IF(males!H6&gt;0,males!H6,"")</f>
        <v>16.57</v>
      </c>
      <c r="G5" s="113">
        <f>IF(males!H7&gt;0,males!H7,"")</f>
        <v>7.91</v>
      </c>
      <c r="H5" s="113">
        <f>IF(males!H8&gt;0,males!H8,"")</f>
        <v>19.670000000000002</v>
      </c>
      <c r="I5" s="113">
        <f>IF(males!H9&gt;0,males!H9,"")</f>
        <v>4.38</v>
      </c>
      <c r="J5" s="113">
        <f>IF(males!H10&gt;0,males!H10,"")</f>
        <v>47.64</v>
      </c>
      <c r="K5" s="112">
        <f>IF(males!H11&gt;0,males!H11,"")</f>
        <v>0.21695965024136987</v>
      </c>
      <c r="L5" s="114">
        <f>IF(males!H12&gt;0,males!H12,"")</f>
        <v>0.84239959328927294</v>
      </c>
      <c r="M5" s="115">
        <f>IF(males!H14&gt;0,males!H14,"")</f>
        <v>34</v>
      </c>
      <c r="N5" s="113" t="e">
        <f>IF(males!#REF!&gt;0,males!#REF!,"")</f>
        <v>#REF!</v>
      </c>
      <c r="O5" s="113" t="e">
        <f>IF(males!#REF!&gt;0,males!#REF!,"")</f>
        <v>#REF!</v>
      </c>
      <c r="P5" s="113">
        <f>IF(males!H15&gt;0,males!H15,"")</f>
        <v>55</v>
      </c>
      <c r="Q5" s="113" t="e">
        <f>IF(males!#REF!&gt;0,males!#REF!,"")</f>
        <v>#REF!</v>
      </c>
      <c r="R5" s="113">
        <f>IF(males!H16&gt;0,males!H16,"")</f>
        <v>19.420000000000002</v>
      </c>
      <c r="S5" s="113">
        <f>IF(males!H17&gt;0,males!H17,"")</f>
        <v>41.36</v>
      </c>
      <c r="T5" s="113" t="e">
        <f>IF(males!#REF!&gt;0,males!#REF!,"")</f>
        <v>#REF!</v>
      </c>
      <c r="U5" s="113">
        <f>IF(males!H18&gt;0,males!H18,"")</f>
        <v>15.39</v>
      </c>
      <c r="V5" s="113">
        <f>IF(males!H19&gt;0,males!H19,"")</f>
        <v>51.58</v>
      </c>
      <c r="W5" s="113" t="e">
        <f>IF(males!#REF!&gt;0,males!#REF!,"")</f>
        <v>#REF!</v>
      </c>
      <c r="X5" s="113" t="e">
        <f>IF(males!#REF!&gt;0,males!#REF!,"")</f>
        <v>#REF!</v>
      </c>
      <c r="Y5" s="113">
        <f>IF(males!H20&gt;0,males!H20,"")</f>
        <v>3.41</v>
      </c>
      <c r="Z5" s="113" t="e">
        <f>IF(males!#REF!&gt;0,males!#REF!,"")</f>
        <v>#REF!</v>
      </c>
      <c r="AA5" s="113" t="e">
        <f>IF(males!#REF!&gt;0,males!#REF!,"")</f>
        <v>#REF!</v>
      </c>
      <c r="AB5" s="113">
        <f>IF(males!H21&gt;0,males!H21,"")</f>
        <v>4.45</v>
      </c>
      <c r="AC5" s="113">
        <f>IF(males!H22&gt;0,males!H22,"")</f>
        <v>7</v>
      </c>
      <c r="AD5" s="113">
        <f>IF(males!H23&gt;0,males!H23,"")</f>
        <v>15.62</v>
      </c>
      <c r="AE5" s="113">
        <f>IF(males!H25&gt;0,males!H25,"")</f>
        <v>11.51</v>
      </c>
      <c r="AF5" s="113">
        <f>IF(males!H26&gt;0,males!H26,"")</f>
        <v>1.65</v>
      </c>
      <c r="AG5" s="112">
        <f>IF(males!H27&gt;0,males!H27,"")</f>
        <v>0.14335360556038226</v>
      </c>
      <c r="AH5" s="113">
        <f>IF(males!H29&gt;0,males!H29,"")</f>
        <v>12.7</v>
      </c>
      <c r="AI5" s="113">
        <f>IF(males!H30&gt;0,males!H30,"")</f>
        <v>2.33</v>
      </c>
      <c r="AJ5" s="112">
        <f>IF(males!H31&gt;0,males!H31,"")</f>
        <v>0.18346456692913388</v>
      </c>
      <c r="AK5" s="113">
        <f>IF(males!H33&gt;0,males!H33,"")</f>
        <v>11.81</v>
      </c>
      <c r="AL5" s="111">
        <f>IF(males!H34&gt;0,males!H34,"")</f>
        <v>2</v>
      </c>
      <c r="AM5" s="112">
        <f>IF(males!H35&gt;0,males!H35,"")</f>
        <v>0.16934801016088061</v>
      </c>
      <c r="AN5" s="111">
        <f>IF(males!H37&gt;0,males!H37,"")</f>
        <v>14.32</v>
      </c>
      <c r="AO5" s="111">
        <f>IF(males!H38&gt;0,males!H38,"")</f>
        <v>2.09</v>
      </c>
      <c r="AP5" s="112">
        <f>IF(males!H39&gt;0,males!H39,"")</f>
        <v>0.14594972067039105</v>
      </c>
    </row>
    <row r="6" spans="1:42" ht="14">
      <c r="A6" s="63" t="str">
        <f t="shared" si="0"/>
        <v>Genus species</v>
      </c>
      <c r="B6" s="79" t="str">
        <f t="shared" si="0"/>
        <v>Country.sample</v>
      </c>
      <c r="C6" s="101">
        <f>males!J1</f>
        <v>4</v>
      </c>
      <c r="D6" s="102">
        <f>IF(males!J3&gt;0,males!J3,"")</f>
        <v>228.17</v>
      </c>
      <c r="E6" s="113">
        <f>IF(males!J4&gt;0,males!J4,"")</f>
        <v>44.67</v>
      </c>
      <c r="F6" s="113">
        <f>IF(males!J6&gt;0,males!J6,"")</f>
        <v>18.16</v>
      </c>
      <c r="G6" s="113">
        <f>IF(males!J7&gt;0,males!J7,"")</f>
        <v>7.17</v>
      </c>
      <c r="H6" s="113">
        <f>IF(males!J8&gt;0,males!J8,"")</f>
        <v>20.079999999999998</v>
      </c>
      <c r="I6" s="113">
        <f>IF(males!J9&gt;0,males!J9,"")</f>
        <v>6.25</v>
      </c>
      <c r="J6" s="113">
        <f>IF(males!J10&gt;0,males!J10,"")</f>
        <v>41.47</v>
      </c>
      <c r="K6" s="112">
        <f>IF(males!J11&gt;0,males!J11,"")</f>
        <v>0.18175044922645398</v>
      </c>
      <c r="L6" s="114">
        <f>IF(males!J12&gt;0,males!J12,"")</f>
        <v>0.904382470119522</v>
      </c>
      <c r="M6" s="115">
        <f>IF(males!J14&gt;0,males!J14,"")</f>
        <v>35.700000000000003</v>
      </c>
      <c r="N6" s="113" t="e">
        <f>IF(males!#REF!&gt;0,males!#REF!,"")</f>
        <v>#REF!</v>
      </c>
      <c r="O6" s="113" t="e">
        <f>IF(males!#REF!&gt;0,males!#REF!,"")</f>
        <v>#REF!</v>
      </c>
      <c r="P6" s="113">
        <f>IF(males!J15&gt;0,males!J15,"")</f>
        <v>52.45</v>
      </c>
      <c r="Q6" s="113" t="e">
        <f>IF(males!#REF!&gt;0,males!#REF!,"")</f>
        <v>#REF!</v>
      </c>
      <c r="R6" s="113">
        <f>IF(males!J16&gt;0,males!J16,"")</f>
        <v>19.05</v>
      </c>
      <c r="S6" s="113" t="str">
        <f>IF(males!J17&gt;0,males!J17,"")</f>
        <v/>
      </c>
      <c r="T6" s="113" t="e">
        <f>IF(males!#REF!&gt;0,males!#REF!,"")</f>
        <v>#REF!</v>
      </c>
      <c r="U6" s="113">
        <f>IF(males!J18&gt;0,males!J18,"")</f>
        <v>13.54</v>
      </c>
      <c r="V6" s="113">
        <f>IF(males!J19&gt;0,males!J19,"")</f>
        <v>55.16</v>
      </c>
      <c r="W6" s="113" t="e">
        <f>IF(males!#REF!&gt;0,males!#REF!,"")</f>
        <v>#REF!</v>
      </c>
      <c r="X6" s="113" t="e">
        <f>IF(males!#REF!&gt;0,males!#REF!,"")</f>
        <v>#REF!</v>
      </c>
      <c r="Y6" s="113">
        <f>IF(males!J20&gt;0,males!J20,"")</f>
        <v>3.76</v>
      </c>
      <c r="Z6" s="113" t="e">
        <f>IF(males!#REF!&gt;0,males!#REF!,"")</f>
        <v>#REF!</v>
      </c>
      <c r="AA6" s="113" t="e">
        <f>IF(males!#REF!&gt;0,males!#REF!,"")</f>
        <v>#REF!</v>
      </c>
      <c r="AB6" s="113">
        <f>IF(males!J21&gt;0,males!J21,"")</f>
        <v>3.76</v>
      </c>
      <c r="AC6" s="113">
        <f>IF(males!J22&gt;0,males!J22,"")</f>
        <v>7</v>
      </c>
      <c r="AD6" s="113">
        <f>IF(males!J23&gt;0,males!J23,"")</f>
        <v>14.06</v>
      </c>
      <c r="AE6" s="113">
        <f>IF(males!J25&gt;0,males!J25,"")</f>
        <v>11.72</v>
      </c>
      <c r="AF6" s="113" t="str">
        <f>IF(males!J26&gt;0,males!J26,"")</f>
        <v/>
      </c>
      <c r="AG6" s="112" t="str">
        <f>IF(males!J27&gt;0,males!J27,"")</f>
        <v/>
      </c>
      <c r="AH6" s="113">
        <f>IF(males!J29&gt;0,males!J29,"")</f>
        <v>10.58</v>
      </c>
      <c r="AI6" s="113">
        <f>IF(males!J30&gt;0,males!J30,"")</f>
        <v>2.1</v>
      </c>
      <c r="AJ6" s="112">
        <f>IF(males!J31&gt;0,males!J31,"")</f>
        <v>0.19848771266540643</v>
      </c>
      <c r="AK6" s="113">
        <f>IF(males!J33&gt;0,males!J33,"")</f>
        <v>11.22</v>
      </c>
      <c r="AL6" s="111">
        <f>IF(males!J34&gt;0,males!J34,"")</f>
        <v>2</v>
      </c>
      <c r="AM6" s="112">
        <f>IF(males!J35&gt;0,males!J35,"")</f>
        <v>0.17825311942959002</v>
      </c>
      <c r="AN6" s="111">
        <f>IF(males!J37&gt;0,males!J37,"")</f>
        <v>13.49</v>
      </c>
      <c r="AO6" s="111">
        <f>IF(males!J38&gt;0,males!J38,"")</f>
        <v>2.2599999999999998</v>
      </c>
      <c r="AP6" s="112">
        <f>IF(males!J39&gt;0,males!J39,"")</f>
        <v>0.16753150481838397</v>
      </c>
    </row>
    <row r="7" spans="1:42" ht="14">
      <c r="A7" s="63" t="str">
        <f t="shared" si="0"/>
        <v>Genus species</v>
      </c>
      <c r="B7" s="79" t="str">
        <f t="shared" si="0"/>
        <v>Country.sample</v>
      </c>
      <c r="C7" s="101">
        <f>males!L1</f>
        <v>5</v>
      </c>
      <c r="D7" s="102">
        <f>IF(males!L3&gt;0,males!L3,"")</f>
        <v>194</v>
      </c>
      <c r="E7" s="113">
        <f>IF(males!L4&gt;0,males!L4,"")</f>
        <v>41.38</v>
      </c>
      <c r="F7" s="113">
        <f>IF(males!L6&gt;0,males!L6,"")</f>
        <v>17.55</v>
      </c>
      <c r="G7" s="113">
        <f>IF(males!L7&gt;0,males!L7,"")</f>
        <v>6.96</v>
      </c>
      <c r="H7" s="113">
        <f>IF(males!L8&gt;0,males!L8,"")</f>
        <v>19.600000000000001</v>
      </c>
      <c r="I7" s="113">
        <f>IF(males!L9&gt;0,males!L9,"")</f>
        <v>6.5</v>
      </c>
      <c r="J7" s="113">
        <f>IF(males!L10&gt;0,males!L10,"")</f>
        <v>44.02</v>
      </c>
      <c r="K7" s="112">
        <f>IF(males!L11&gt;0,males!L11,"")</f>
        <v>0.22690721649484538</v>
      </c>
      <c r="L7" s="114">
        <f>IF(males!L12&gt;0,males!L12,"")</f>
        <v>0.89540816326530615</v>
      </c>
      <c r="M7" s="115">
        <f>IF(males!L14&gt;0,males!L14,"")</f>
        <v>33.1</v>
      </c>
      <c r="N7" s="113" t="e">
        <f>IF(males!#REF!&gt;0,males!#REF!,"")</f>
        <v>#REF!</v>
      </c>
      <c r="O7" s="113" t="e">
        <f>IF(males!#REF!&gt;0,males!#REF!,"")</f>
        <v>#REF!</v>
      </c>
      <c r="P7" s="113">
        <f>IF(males!L15&gt;0,males!L15,"")</f>
        <v>54.13</v>
      </c>
      <c r="Q7" s="113" t="e">
        <f>IF(males!#REF!&gt;0,males!#REF!,"")</f>
        <v>#REF!</v>
      </c>
      <c r="R7" s="113">
        <f>IF(males!L16&gt;0,males!L16,"")</f>
        <v>18.600000000000001</v>
      </c>
      <c r="S7" s="113">
        <f>IF(males!L17&gt;0,males!L17,"")</f>
        <v>43.75</v>
      </c>
      <c r="T7" s="113" t="e">
        <f>IF(males!#REF!&gt;0,males!#REF!,"")</f>
        <v>#REF!</v>
      </c>
      <c r="U7" s="113">
        <f>IF(males!L18&gt;0,males!L18,"")</f>
        <v>14.57</v>
      </c>
      <c r="V7" s="113">
        <f>IF(males!L19&gt;0,males!L19,"")</f>
        <v>52.96</v>
      </c>
      <c r="W7" s="113" t="e">
        <f>IF(males!#REF!&gt;0,males!#REF!,"")</f>
        <v>#REF!</v>
      </c>
      <c r="X7" s="113" t="e">
        <f>IF(males!#REF!&gt;0,males!#REF!,"")</f>
        <v>#REF!</v>
      </c>
      <c r="Y7" s="113">
        <f>IF(males!L20&gt;0,males!L20,"")</f>
        <v>3.51</v>
      </c>
      <c r="Z7" s="113" t="e">
        <f>IF(males!#REF!&gt;0,males!#REF!,"")</f>
        <v>#REF!</v>
      </c>
      <c r="AA7" s="113" t="e">
        <f>IF(males!#REF!&gt;0,males!#REF!,"")</f>
        <v>#REF!</v>
      </c>
      <c r="AB7" s="113">
        <f>IF(males!L21&gt;0,males!L21,"")</f>
        <v>4.38</v>
      </c>
      <c r="AC7" s="113">
        <f>IF(males!L22&gt;0,males!L22,"")</f>
        <v>8</v>
      </c>
      <c r="AD7" s="113">
        <f>IF(males!L23&gt;0,males!L23,"")</f>
        <v>12.41</v>
      </c>
      <c r="AE7" s="113">
        <f>IF(males!L25&gt;0,males!L25,"")</f>
        <v>12.1</v>
      </c>
      <c r="AF7" s="113">
        <f>IF(males!L26&gt;0,males!L26,"")</f>
        <v>1.32</v>
      </c>
      <c r="AG7" s="112">
        <f>IF(males!L27&gt;0,males!L27,"")</f>
        <v>0.1090909090909091</v>
      </c>
      <c r="AH7" s="113">
        <f>IF(males!L29&gt;0,males!L29,"")</f>
        <v>11.88</v>
      </c>
      <c r="AI7" s="113">
        <f>IF(males!L30&gt;0,males!L30,"")</f>
        <v>1.89</v>
      </c>
      <c r="AJ7" s="112">
        <f>IF(males!L31&gt;0,males!L31,"")</f>
        <v>0.15909090909090906</v>
      </c>
      <c r="AK7" s="113">
        <f>IF(males!L33&gt;0,males!L33,"")</f>
        <v>11.68</v>
      </c>
      <c r="AL7" s="111">
        <f>IF(males!L34&gt;0,males!L34,"")</f>
        <v>1.68</v>
      </c>
      <c r="AM7" s="112">
        <f>IF(males!L35&gt;0,males!L35,"")</f>
        <v>0.14383561643835616</v>
      </c>
      <c r="AN7" s="111">
        <f>IF(males!L37&gt;0,males!L37,"")</f>
        <v>12.58</v>
      </c>
      <c r="AO7" s="111" t="str">
        <f>IF(males!L38&gt;0,males!L38,"")</f>
        <v/>
      </c>
      <c r="AP7" s="112" t="str">
        <f>IF(males!L39&gt;0,males!L39,"")</f>
        <v/>
      </c>
    </row>
    <row r="8" spans="1:42" ht="14">
      <c r="A8" s="63" t="str">
        <f t="shared" si="0"/>
        <v>Genus species</v>
      </c>
      <c r="B8" s="79" t="str">
        <f t="shared" si="0"/>
        <v>Country.sample</v>
      </c>
      <c r="C8" s="101">
        <f>males!N1</f>
        <v>6</v>
      </c>
      <c r="D8" s="102">
        <f>IF(males!N3&gt;0,males!N3,"")</f>
        <v>224</v>
      </c>
      <c r="E8" s="113">
        <f>IF(males!N4&gt;0,males!N4,"")</f>
        <v>44.67</v>
      </c>
      <c r="F8" s="113">
        <f>IF(males!N6&gt;0,males!N6,"")</f>
        <v>18.34</v>
      </c>
      <c r="G8" s="113">
        <f>IF(males!N7&gt;0,males!N7,"")</f>
        <v>8</v>
      </c>
      <c r="H8" s="113">
        <f>IF(males!N8&gt;0,males!N8,"")</f>
        <v>21.51</v>
      </c>
      <c r="I8" s="113">
        <f>IF(males!N9&gt;0,males!N9,"")</f>
        <v>5.57</v>
      </c>
      <c r="J8" s="113">
        <f>IF(males!N10&gt;0,males!N10,"")</f>
        <v>45.33</v>
      </c>
      <c r="K8" s="112">
        <f>IF(males!N11&gt;0,males!N11,"")</f>
        <v>0.20236607142857141</v>
      </c>
      <c r="L8" s="114">
        <f>IF(males!N12&gt;0,males!N12,"")</f>
        <v>0.85262668526266849</v>
      </c>
      <c r="M8" s="115">
        <f>IF(males!N14&gt;0,males!N14,"")</f>
        <v>40.590000000000003</v>
      </c>
      <c r="N8" s="113" t="e">
        <f>IF(males!#REF!&gt;0,males!#REF!,"")</f>
        <v>#REF!</v>
      </c>
      <c r="O8" s="113" t="e">
        <f>IF(males!#REF!&gt;0,males!#REF!,"")</f>
        <v>#REF!</v>
      </c>
      <c r="P8" s="113">
        <f>IF(males!N15&gt;0,males!N15,"")</f>
        <v>55.49</v>
      </c>
      <c r="Q8" s="113" t="e">
        <f>IF(males!#REF!&gt;0,males!#REF!,"")</f>
        <v>#REF!</v>
      </c>
      <c r="R8" s="113">
        <f>IF(males!N16&gt;0,males!N16,"")</f>
        <v>22.63</v>
      </c>
      <c r="S8" s="113">
        <f>IF(males!N17&gt;0,males!N17,"")</f>
        <v>49.39</v>
      </c>
      <c r="T8" s="113" t="e">
        <f>IF(males!#REF!&gt;0,males!#REF!,"")</f>
        <v>#REF!</v>
      </c>
      <c r="U8" s="113">
        <f>IF(males!N18&gt;0,males!N18,"")</f>
        <v>18.27</v>
      </c>
      <c r="V8" s="113">
        <f>IF(males!N19&gt;0,males!N19,"")</f>
        <v>65.17</v>
      </c>
      <c r="W8" s="113" t="e">
        <f>IF(males!#REF!&gt;0,males!#REF!,"")</f>
        <v>#REF!</v>
      </c>
      <c r="X8" s="113" t="e">
        <f>IF(males!#REF!&gt;0,males!#REF!,"")</f>
        <v>#REF!</v>
      </c>
      <c r="Y8" s="113">
        <f>IF(males!N20&gt;0,males!N20,"")</f>
        <v>3.35</v>
      </c>
      <c r="Z8" s="113" t="e">
        <f>IF(males!#REF!&gt;0,males!#REF!,"")</f>
        <v>#REF!</v>
      </c>
      <c r="AA8" s="113" t="e">
        <f>IF(males!#REF!&gt;0,males!#REF!,"")</f>
        <v>#REF!</v>
      </c>
      <c r="AB8" s="113">
        <f>IF(males!N21&gt;0,males!N21,"")</f>
        <v>3.96</v>
      </c>
      <c r="AC8" s="113">
        <f>IF(males!N22&gt;0,males!N22,"")</f>
        <v>9</v>
      </c>
      <c r="AD8" s="113">
        <f>IF(males!N23&gt;0,males!N23,"")</f>
        <v>14</v>
      </c>
      <c r="AE8" s="113">
        <f>IF(males!N25&gt;0,males!N25,"")</f>
        <v>12.64</v>
      </c>
      <c r="AF8" s="113" t="str">
        <f>IF(males!N26&gt;0,males!N26,"")</f>
        <v/>
      </c>
      <c r="AG8" s="112" t="str">
        <f>IF(males!N27&gt;0,males!N27,"")</f>
        <v/>
      </c>
      <c r="AH8" s="113">
        <f>IF(males!N29&gt;0,males!N29,"")</f>
        <v>11.7</v>
      </c>
      <c r="AI8" s="113" t="str">
        <f>IF(males!N30&gt;0,males!N30,"")</f>
        <v/>
      </c>
      <c r="AJ8" s="112" t="str">
        <f>IF(males!N31&gt;0,males!N31,"")</f>
        <v/>
      </c>
      <c r="AK8" s="113">
        <f>IF(males!N33&gt;0,males!N33,"")</f>
        <v>11.9</v>
      </c>
      <c r="AL8" s="111" t="str">
        <f>IF(males!N34&gt;0,males!N34,"")</f>
        <v/>
      </c>
      <c r="AM8" s="112" t="str">
        <f>IF(males!N35&gt;0,males!N35,"")</f>
        <v/>
      </c>
      <c r="AN8" s="111">
        <f>IF(males!N37&gt;0,males!N37,"")</f>
        <v>13.74</v>
      </c>
      <c r="AO8" s="111" t="str">
        <f>IF(males!N38&gt;0,males!N38,"")</f>
        <v/>
      </c>
      <c r="AP8" s="112" t="str">
        <f>IF(males!N39&gt;0,males!N39,"")</f>
        <v/>
      </c>
    </row>
    <row r="9" spans="1:42" ht="14">
      <c r="A9" s="63" t="str">
        <f t="shared" si="0"/>
        <v>Genus species</v>
      </c>
      <c r="B9" s="79" t="str">
        <f t="shared" si="0"/>
        <v>Country.sample</v>
      </c>
      <c r="C9" s="101">
        <f>males!P1</f>
        <v>7</v>
      </c>
      <c r="D9" s="102">
        <f>IF(males!P3&gt;0,males!P3,"")</f>
        <v>229.17</v>
      </c>
      <c r="E9" s="113">
        <f>IF(males!P4&gt;0,males!P4,"")</f>
        <v>43.97</v>
      </c>
      <c r="F9" s="113">
        <f>IF(males!P6&gt;0,males!P6,"")</f>
        <v>17</v>
      </c>
      <c r="G9" s="113">
        <f>IF(males!P7&gt;0,males!P7,"")</f>
        <v>6.99</v>
      </c>
      <c r="H9" s="113">
        <f>IF(males!P8&gt;0,males!P8,"")</f>
        <v>20.239999999999998</v>
      </c>
      <c r="I9" s="113">
        <f>IF(males!P9&gt;0,males!P9,"")</f>
        <v>6.05</v>
      </c>
      <c r="J9" s="113">
        <f>IF(males!P10&gt;0,males!P10,"")</f>
        <v>50.06</v>
      </c>
      <c r="K9" s="112">
        <f>IF(males!P11&gt;0,males!P11,"")</f>
        <v>0.21844045904786841</v>
      </c>
      <c r="L9" s="114">
        <f>IF(males!P12&gt;0,males!P12,"")</f>
        <v>0.83992094861660083</v>
      </c>
      <c r="M9" s="115">
        <f>IF(males!P14&gt;0,males!P14,"")</f>
        <v>38.5</v>
      </c>
      <c r="N9" s="113" t="e">
        <f>IF(males!#REF!&gt;0,males!#REF!,"")</f>
        <v>#REF!</v>
      </c>
      <c r="O9" s="113" t="e">
        <f>IF(males!#REF!&gt;0,males!#REF!,"")</f>
        <v>#REF!</v>
      </c>
      <c r="P9" s="113">
        <f>IF(males!P15&gt;0,males!P15,"")</f>
        <v>59.55</v>
      </c>
      <c r="Q9" s="113" t="e">
        <f>IF(males!#REF!&gt;0,males!#REF!,"")</f>
        <v>#REF!</v>
      </c>
      <c r="R9" s="113">
        <f>IF(males!P16&gt;0,males!P16,"")</f>
        <v>17.350000000000001</v>
      </c>
      <c r="S9" s="113">
        <f>IF(males!P17&gt;0,males!P17,"")</f>
        <v>39.229999999999997</v>
      </c>
      <c r="T9" s="113" t="e">
        <f>IF(males!#REF!&gt;0,males!#REF!,"")</f>
        <v>#REF!</v>
      </c>
      <c r="U9" s="113">
        <f>IF(males!P18&gt;0,males!P18,"")</f>
        <v>14.1</v>
      </c>
      <c r="V9" s="113">
        <f>IF(males!P19&gt;0,males!P19,"")</f>
        <v>58.75</v>
      </c>
      <c r="W9" s="113" t="e">
        <f>IF(males!#REF!&gt;0,males!#REF!,"")</f>
        <v>#REF!</v>
      </c>
      <c r="X9" s="113" t="e">
        <f>IF(males!#REF!&gt;0,males!#REF!,"")</f>
        <v>#REF!</v>
      </c>
      <c r="Y9" s="113">
        <f>IF(males!P20&gt;0,males!P20,"")</f>
        <v>3.6</v>
      </c>
      <c r="Z9" s="113" t="e">
        <f>IF(males!#REF!&gt;0,males!#REF!,"")</f>
        <v>#REF!</v>
      </c>
      <c r="AA9" s="113" t="e">
        <f>IF(males!#REF!&gt;0,males!#REF!,"")</f>
        <v>#REF!</v>
      </c>
      <c r="AB9" s="113">
        <f>IF(males!P21&gt;0,males!P21,"")</f>
        <v>4.12</v>
      </c>
      <c r="AC9" s="113">
        <f>IF(males!P22&gt;0,males!P22,"")</f>
        <v>8</v>
      </c>
      <c r="AD9" s="113">
        <f>IF(males!P23&gt;0,males!P23,"")</f>
        <v>12.65</v>
      </c>
      <c r="AE9" s="113">
        <f>IF(males!P25&gt;0,males!P25,"")</f>
        <v>13.59</v>
      </c>
      <c r="AF9" s="113">
        <f>IF(males!P26&gt;0,males!P26,"")</f>
        <v>1.92</v>
      </c>
      <c r="AG9" s="112">
        <f>IF(males!P27&gt;0,males!P27,"")</f>
        <v>0.141280353200883</v>
      </c>
      <c r="AH9" s="113">
        <f>IF(males!P29&gt;0,males!P29,"")</f>
        <v>11.93</v>
      </c>
      <c r="AI9" s="113">
        <f>IF(males!P30&gt;0,males!P30,"")</f>
        <v>1.8</v>
      </c>
      <c r="AJ9" s="112">
        <f>IF(males!P31&gt;0,males!P31,"")</f>
        <v>0.15088013411567477</v>
      </c>
      <c r="AK9" s="113">
        <f>IF(males!P33&gt;0,males!P33,"")</f>
        <v>12.88</v>
      </c>
      <c r="AL9" s="111">
        <f>IF(males!P34&gt;0,males!P34,"")</f>
        <v>1.7</v>
      </c>
      <c r="AM9" s="112">
        <f>IF(males!P35&gt;0,males!P35,"")</f>
        <v>0.13198757763975155</v>
      </c>
      <c r="AN9" s="111">
        <f>IF(males!P37&gt;0,males!P37,"")</f>
        <v>15.7</v>
      </c>
      <c r="AO9" s="111" t="str">
        <f>IF(males!P38&gt;0,males!P38,"")</f>
        <v/>
      </c>
      <c r="AP9" s="112" t="str">
        <f>IF(males!P39&gt;0,males!P39,"")</f>
        <v/>
      </c>
    </row>
    <row r="10" spans="1:42" ht="14">
      <c r="A10" s="63" t="str">
        <f t="shared" si="0"/>
        <v>Genus species</v>
      </c>
      <c r="B10" s="79" t="str">
        <f t="shared" si="0"/>
        <v>Country.sample</v>
      </c>
      <c r="C10" s="101">
        <f>males!R1</f>
        <v>8</v>
      </c>
      <c r="D10" s="102">
        <f>IF(males!R3&gt;0,males!R3,"")</f>
        <v>223</v>
      </c>
      <c r="E10" s="113">
        <f>IF(males!R4&gt;0,males!R4,"")</f>
        <v>41.6</v>
      </c>
      <c r="F10" s="113">
        <f>IF(males!R6&gt;0,males!R6,"")</f>
        <v>18.7</v>
      </c>
      <c r="G10" s="113">
        <f>IF(males!R7&gt;0,males!R7,"")</f>
        <v>7.7</v>
      </c>
      <c r="H10" s="113">
        <f>IF(males!R8&gt;0,males!R8,"")</f>
        <v>21.6</v>
      </c>
      <c r="I10" s="113">
        <f>IF(males!R9&gt;0,males!R9,"")</f>
        <v>5.58</v>
      </c>
      <c r="J10" s="113">
        <f>IF(males!R10&gt;0,males!R10,"")</f>
        <v>50.15</v>
      </c>
      <c r="K10" s="112">
        <f>IF(males!R11&gt;0,males!R11,"")</f>
        <v>0.22488789237668161</v>
      </c>
      <c r="L10" s="114">
        <f>IF(males!R12&gt;0,males!R12,"")</f>
        <v>0.8657407407407407</v>
      </c>
      <c r="M10" s="115">
        <f>IF(males!R14&gt;0,males!R14,"")</f>
        <v>39.31</v>
      </c>
      <c r="N10" s="113" t="e">
        <f>IF(males!#REF!&gt;0,males!#REF!,"")</f>
        <v>#REF!</v>
      </c>
      <c r="O10" s="113" t="e">
        <f>IF(males!#REF!&gt;0,males!#REF!,"")</f>
        <v>#REF!</v>
      </c>
      <c r="P10" s="113">
        <f>IF(males!R15&gt;0,males!R15,"")</f>
        <v>62</v>
      </c>
      <c r="Q10" s="113" t="e">
        <f>IF(males!#REF!&gt;0,males!#REF!,"")</f>
        <v>#REF!</v>
      </c>
      <c r="R10" s="113">
        <f>IF(males!R16&gt;0,males!R16,"")</f>
        <v>20.68</v>
      </c>
      <c r="S10" s="113">
        <f>IF(males!R17&gt;0,males!R17,"")</f>
        <v>43.35</v>
      </c>
      <c r="T10" s="113" t="e">
        <f>IF(males!#REF!&gt;0,males!#REF!,"")</f>
        <v>#REF!</v>
      </c>
      <c r="U10" s="113" t="str">
        <f>IF(males!R18&gt;0,males!R18,"")</f>
        <v/>
      </c>
      <c r="V10" s="113" t="str">
        <f>IF(males!R19&gt;0,males!R19,"")</f>
        <v/>
      </c>
      <c r="W10" s="113" t="e">
        <f>IF(males!#REF!&gt;0,males!#REF!,"")</f>
        <v>#REF!</v>
      </c>
      <c r="X10" s="113" t="e">
        <f>IF(males!#REF!&gt;0,males!#REF!,"")</f>
        <v>#REF!</v>
      </c>
      <c r="Y10" s="113">
        <f>IF(males!R20&gt;0,males!R20,"")</f>
        <v>3.64</v>
      </c>
      <c r="Z10" s="113" t="e">
        <f>IF(males!#REF!&gt;0,males!#REF!,"")</f>
        <v>#REF!</v>
      </c>
      <c r="AA10" s="113" t="e">
        <f>IF(males!#REF!&gt;0,males!#REF!,"")</f>
        <v>#REF!</v>
      </c>
      <c r="AB10" s="113">
        <f>IF(males!R21&gt;0,males!R21,"")</f>
        <v>3.68</v>
      </c>
      <c r="AC10" s="113">
        <f>IF(males!R22&gt;0,males!R22,"")</f>
        <v>8</v>
      </c>
      <c r="AD10" s="113">
        <f>IF(males!R23&gt;0,males!R23,"")</f>
        <v>13.3</v>
      </c>
      <c r="AE10" s="113">
        <f>IF(males!R25&gt;0,males!R25,"")</f>
        <v>13</v>
      </c>
      <c r="AF10" s="113" t="str">
        <f>IF(males!R26&gt;0,males!R26,"")</f>
        <v/>
      </c>
      <c r="AG10" s="112" t="str">
        <f>IF(males!R27&gt;0,males!R27,"")</f>
        <v/>
      </c>
      <c r="AH10" s="113">
        <f>IF(males!R29&gt;0,males!R29,"")</f>
        <v>12.4</v>
      </c>
      <c r="AI10" s="113" t="str">
        <f>IF(males!R30&gt;0,males!R30,"")</f>
        <v/>
      </c>
      <c r="AJ10" s="112" t="str">
        <f>IF(males!R31&gt;0,males!R31,"")</f>
        <v/>
      </c>
      <c r="AK10" s="113">
        <f>IF(males!R33&gt;0,males!R33,"")</f>
        <v>12.1</v>
      </c>
      <c r="AL10" s="111" t="str">
        <f>IF(males!R34&gt;0,males!R34,"")</f>
        <v/>
      </c>
      <c r="AM10" s="112" t="str">
        <f>IF(males!R35&gt;0,males!R35,"")</f>
        <v/>
      </c>
      <c r="AN10" s="111">
        <f>IF(males!R37&gt;0,males!R37,"")</f>
        <v>13.5</v>
      </c>
      <c r="AO10" s="111">
        <f>IF(males!R38&gt;0,males!R38,"")</f>
        <v>1.8</v>
      </c>
      <c r="AP10" s="112">
        <f>IF(males!R39&gt;0,males!R39,"")</f>
        <v>0.13333333333333333</v>
      </c>
    </row>
    <row r="11" spans="1:42" ht="14">
      <c r="A11" s="63" t="str">
        <f t="shared" si="0"/>
        <v>Genus species</v>
      </c>
      <c r="B11" s="79" t="str">
        <f t="shared" si="0"/>
        <v>Country.sample</v>
      </c>
      <c r="C11" s="101">
        <f>males!T1</f>
        <v>9</v>
      </c>
      <c r="D11" s="102">
        <f>IF(males!T3&gt;0,males!T3,"")</f>
        <v>220</v>
      </c>
      <c r="E11" s="113">
        <f>IF(males!T4&gt;0,males!T4,"")</f>
        <v>44.45</v>
      </c>
      <c r="F11" s="113">
        <f>IF(males!T6&gt;0,males!T6,"")</f>
        <v>18.72</v>
      </c>
      <c r="G11" s="113">
        <f>IF(males!T7&gt;0,males!T7,"")</f>
        <v>7.8</v>
      </c>
      <c r="H11" s="113">
        <f>IF(males!T8&gt;0,males!T8,"")</f>
        <v>21.5</v>
      </c>
      <c r="I11" s="113">
        <f>IF(males!T9&gt;0,males!T9,"")</f>
        <v>5.3</v>
      </c>
      <c r="J11" s="113">
        <f>IF(males!T10&gt;0,males!T10,"")</f>
        <v>50.1</v>
      </c>
      <c r="K11" s="112">
        <f>IF(males!T11&gt;0,males!T11,"")</f>
        <v>0.22772727272727272</v>
      </c>
      <c r="L11" s="114">
        <f>IF(males!T12&gt;0,males!T12,"")</f>
        <v>0.87069767441860457</v>
      </c>
      <c r="M11" s="115">
        <f>IF(males!T14&gt;0,males!T14,"")</f>
        <v>41.3</v>
      </c>
      <c r="N11" s="113" t="e">
        <f>IF(males!#REF!&gt;0,males!#REF!,"")</f>
        <v>#REF!</v>
      </c>
      <c r="O11" s="113" t="e">
        <f>IF(males!#REF!&gt;0,males!#REF!,"")</f>
        <v>#REF!</v>
      </c>
      <c r="P11" s="113">
        <f>IF(males!T15&gt;0,males!T15,"")</f>
        <v>55.76</v>
      </c>
      <c r="Q11" s="113" t="e">
        <f>IF(males!#REF!&gt;0,males!#REF!,"")</f>
        <v>#REF!</v>
      </c>
      <c r="R11" s="113">
        <f>IF(males!T16&gt;0,males!T16,"")</f>
        <v>19.899999999999999</v>
      </c>
      <c r="S11" s="113">
        <f>IF(males!T17&gt;0,males!T17,"")</f>
        <v>49.2</v>
      </c>
      <c r="T11" s="113" t="e">
        <f>IF(males!#REF!&gt;0,males!#REF!,"")</f>
        <v>#REF!</v>
      </c>
      <c r="U11" s="113">
        <f>IF(males!T18&gt;0,males!T18,"")</f>
        <v>19.2</v>
      </c>
      <c r="V11" s="113">
        <f>IF(males!T19&gt;0,males!T19,"")</f>
        <v>66.319999999999993</v>
      </c>
      <c r="W11" s="113" t="e">
        <f>IF(males!#REF!&gt;0,males!#REF!,"")</f>
        <v>#REF!</v>
      </c>
      <c r="X11" s="113" t="e">
        <f>IF(males!#REF!&gt;0,males!#REF!,"")</f>
        <v>#REF!</v>
      </c>
      <c r="Y11" s="113">
        <f>IF(males!T20&gt;0,males!T20,"")</f>
        <v>3.08</v>
      </c>
      <c r="Z11" s="113" t="e">
        <f>IF(males!#REF!&gt;0,males!#REF!,"")</f>
        <v>#REF!</v>
      </c>
      <c r="AA11" s="113" t="e">
        <f>IF(males!#REF!&gt;0,males!#REF!,"")</f>
        <v>#REF!</v>
      </c>
      <c r="AB11" s="113">
        <f>IF(males!T21&gt;0,males!T21,"")</f>
        <v>4</v>
      </c>
      <c r="AC11" s="113">
        <f>IF(males!T22&gt;0,males!T22,"")</f>
        <v>9</v>
      </c>
      <c r="AD11" s="113">
        <f>IF(males!T23&gt;0,males!T23,"")</f>
        <v>12</v>
      </c>
      <c r="AE11" s="113">
        <f>IF(males!T25&gt;0,males!T25,"")</f>
        <v>12.6</v>
      </c>
      <c r="AF11" s="113">
        <f>IF(males!T26&gt;0,males!T26,"")</f>
        <v>1.8</v>
      </c>
      <c r="AG11" s="112">
        <f>IF(males!T27&gt;0,males!T27,"")</f>
        <v>0.14285714285714288</v>
      </c>
      <c r="AH11" s="113">
        <f>IF(males!T29&gt;0,males!T29,"")</f>
        <v>12.1</v>
      </c>
      <c r="AI11" s="113" t="str">
        <f>IF(males!T30&gt;0,males!T30,"")</f>
        <v/>
      </c>
      <c r="AJ11" s="112" t="str">
        <f>IF(males!T31&gt;0,males!T31,"")</f>
        <v/>
      </c>
      <c r="AK11" s="113">
        <f>IF(males!T33&gt;0,males!T33,"")</f>
        <v>12.2</v>
      </c>
      <c r="AL11" s="111" t="str">
        <f>IF(males!T34&gt;0,males!T34,"")</f>
        <v/>
      </c>
      <c r="AM11" s="112" t="str">
        <f>IF(males!T35&gt;0,males!T35,"")</f>
        <v/>
      </c>
      <c r="AN11" s="111">
        <f>IF(males!T37&gt;0,males!T37,"")</f>
        <v>14.3</v>
      </c>
      <c r="AO11" s="111" t="str">
        <f>IF(males!T38&gt;0,males!T38,"")</f>
        <v/>
      </c>
      <c r="AP11" s="112" t="str">
        <f>IF(males!T39&gt;0,males!T39,"")</f>
        <v/>
      </c>
    </row>
    <row r="12" spans="1:42" ht="14">
      <c r="A12" s="63" t="str">
        <f t="shared" si="0"/>
        <v>Genus species</v>
      </c>
      <c r="B12" s="79" t="str">
        <f t="shared" si="0"/>
        <v>Country.sample</v>
      </c>
      <c r="C12" s="101">
        <f>males!V1</f>
        <v>10</v>
      </c>
      <c r="D12" s="102">
        <f>IF(males!V3&gt;0,males!V3,"")</f>
        <v>208</v>
      </c>
      <c r="E12" s="113">
        <f>IF(males!V4&gt;0,males!V4,"")</f>
        <v>42.6</v>
      </c>
      <c r="F12" s="113">
        <f>IF(males!V6&gt;0,males!V6,"")</f>
        <v>17.98</v>
      </c>
      <c r="G12" s="113">
        <f>IF(males!V7&gt;0,males!V7,"")</f>
        <v>6.7</v>
      </c>
      <c r="H12" s="113" t="str">
        <f>IF(males!V8&gt;0,males!V8,"")</f>
        <v/>
      </c>
      <c r="I12" s="113">
        <f>IF(males!V9&gt;0,males!V9,"")</f>
        <v>5.12</v>
      </c>
      <c r="J12" s="113">
        <f>IF(males!V10&gt;0,males!V10,"")</f>
        <v>45.28</v>
      </c>
      <c r="K12" s="112">
        <f>IF(males!V11&gt;0,males!V11,"")</f>
        <v>0.21769230769230768</v>
      </c>
      <c r="L12" s="114" t="str">
        <f>IF(males!V12&gt;0,males!V12,"")</f>
        <v/>
      </c>
      <c r="M12" s="115">
        <f>IF(males!V14&gt;0,males!V14,"")</f>
        <v>19.3</v>
      </c>
      <c r="N12" s="113" t="e">
        <f>IF(males!#REF!&gt;0,males!#REF!,"")</f>
        <v>#REF!</v>
      </c>
      <c r="O12" s="113" t="e">
        <f>IF(males!#REF!&gt;0,males!#REF!,"")</f>
        <v>#REF!</v>
      </c>
      <c r="P12" s="113">
        <f>IF(males!V15&gt;0,males!V15,"")</f>
        <v>57.04</v>
      </c>
      <c r="Q12" s="113" t="e">
        <f>IF(males!#REF!&gt;0,males!#REF!,"")</f>
        <v>#REF!</v>
      </c>
      <c r="R12" s="113">
        <f>IF(males!V16&gt;0,males!V16,"")</f>
        <v>20.63</v>
      </c>
      <c r="S12" s="113">
        <f>IF(males!V17&gt;0,males!V17,"")</f>
        <v>39</v>
      </c>
      <c r="T12" s="113" t="e">
        <f>IF(males!#REF!&gt;0,males!#REF!,"")</f>
        <v>#REF!</v>
      </c>
      <c r="U12" s="113">
        <f>IF(males!V18&gt;0,males!V18,"")</f>
        <v>14.72</v>
      </c>
      <c r="V12" s="113" t="str">
        <f>IF(males!V19&gt;0,males!V19,"")</f>
        <v/>
      </c>
      <c r="W12" s="113" t="e">
        <f>IF(males!#REF!&gt;0,males!#REF!,"")</f>
        <v>#REF!</v>
      </c>
      <c r="X12" s="113" t="e">
        <f>IF(males!#REF!&gt;0,males!#REF!,"")</f>
        <v>#REF!</v>
      </c>
      <c r="Y12" s="113" t="str">
        <f>IF(males!V20&gt;0,males!V20,"")</f>
        <v/>
      </c>
      <c r="Z12" s="113" t="e">
        <f>IF(males!#REF!&gt;0,males!#REF!,"")</f>
        <v>#REF!</v>
      </c>
      <c r="AA12" s="113" t="e">
        <f>IF(males!#REF!&gt;0,males!#REF!,"")</f>
        <v>#REF!</v>
      </c>
      <c r="AB12" s="113" t="str">
        <f>IF(males!V21&gt;0,males!V21,"")</f>
        <v/>
      </c>
      <c r="AC12" s="113" t="str">
        <f>IF(males!V22&gt;0,males!V22,"")</f>
        <v/>
      </c>
      <c r="AD12" s="113" t="str">
        <f>IF(males!V23&gt;0,males!V23,"")</f>
        <v/>
      </c>
      <c r="AE12" s="113">
        <f>IF(males!V25&gt;0,males!V25,"")</f>
        <v>11.5</v>
      </c>
      <c r="AF12" s="113" t="str">
        <f>IF(males!V26&gt;0,males!V26,"")</f>
        <v/>
      </c>
      <c r="AG12" s="112" t="str">
        <f>IF(males!V27&gt;0,males!V27,"")</f>
        <v/>
      </c>
      <c r="AH12" s="113" t="str">
        <f>IF(males!V29&gt;0,males!V29,"")</f>
        <v/>
      </c>
      <c r="AI12" s="113" t="str">
        <f>IF(males!V30&gt;0,males!V30,"")</f>
        <v/>
      </c>
      <c r="AJ12" s="112" t="str">
        <f>IF(males!V31&gt;0,males!V31,"")</f>
        <v/>
      </c>
      <c r="AK12" s="113" t="str">
        <f>IF(males!V33&gt;0,males!V33,"")</f>
        <v/>
      </c>
      <c r="AL12" s="111" t="str">
        <f>IF(males!V34&gt;0,males!V34,"")</f>
        <v/>
      </c>
      <c r="AM12" s="112" t="str">
        <f>IF(males!V35&gt;0,males!V35,"")</f>
        <v/>
      </c>
      <c r="AN12" s="111">
        <f>IF(males!V37&gt;0,males!V37,"")</f>
        <v>13.7</v>
      </c>
      <c r="AO12" s="111" t="str">
        <f>IF(males!V38&gt;0,males!V38,"")</f>
        <v/>
      </c>
      <c r="AP12" s="112" t="str">
        <f>IF(males!V39&gt;0,males!V39,"")</f>
        <v/>
      </c>
    </row>
    <row r="13" spans="1:42" ht="14">
      <c r="A13" s="63" t="str">
        <f t="shared" si="0"/>
        <v>Genus species</v>
      </c>
      <c r="B13" s="79" t="str">
        <f t="shared" si="0"/>
        <v>Country.sample</v>
      </c>
      <c r="C13" s="101">
        <f>males!X1</f>
        <v>11</v>
      </c>
      <c r="D13" s="102">
        <f>IF(males!X3&gt;0,males!X3,"")</f>
        <v>232</v>
      </c>
      <c r="E13" s="113">
        <f>IF(males!X4&gt;0,males!X4,"")</f>
        <v>45.9</v>
      </c>
      <c r="F13" s="113">
        <f>IF(males!X6&gt;0,males!X6,"")</f>
        <v>20.100000000000001</v>
      </c>
      <c r="G13" s="113">
        <f>IF(males!X7&gt;0,males!X7,"")</f>
        <v>7.3</v>
      </c>
      <c r="H13" s="113">
        <f>IF(males!X8&gt;0,males!X8,"")</f>
        <v>21.88</v>
      </c>
      <c r="I13" s="113">
        <f>IF(males!X9&gt;0,males!X9,"")</f>
        <v>6.1</v>
      </c>
      <c r="J13" s="113">
        <f>IF(males!X10&gt;0,males!X10,"")</f>
        <v>50.55</v>
      </c>
      <c r="K13" s="112">
        <f>IF(males!X11&gt;0,males!X11,"")</f>
        <v>0.21788793103448276</v>
      </c>
      <c r="L13" s="114">
        <f>IF(males!X12&gt;0,males!X12,"")</f>
        <v>0.91864716636197452</v>
      </c>
      <c r="M13" s="115">
        <f>IF(males!X14&gt;0,males!X14,"")</f>
        <v>28.5</v>
      </c>
      <c r="N13" s="113" t="e">
        <f>IF(males!#REF!&gt;0,males!#REF!,"")</f>
        <v>#REF!</v>
      </c>
      <c r="O13" s="113" t="e">
        <f>IF(males!#REF!&gt;0,males!#REF!,"")</f>
        <v>#REF!</v>
      </c>
      <c r="P13" s="113">
        <f>IF(males!X15&gt;0,males!X15,"")</f>
        <v>59.78</v>
      </c>
      <c r="Q13" s="113" t="e">
        <f>IF(males!#REF!&gt;0,males!#REF!,"")</f>
        <v>#REF!</v>
      </c>
      <c r="R13" s="113">
        <f>IF(males!X16&gt;0,males!X16,"")</f>
        <v>24.76</v>
      </c>
      <c r="S13" s="113">
        <f>IF(males!X17&gt;0,males!X17,"")</f>
        <v>48.21</v>
      </c>
      <c r="T13" s="113" t="e">
        <f>IF(males!#REF!&gt;0,males!#REF!,"")</f>
        <v>#REF!</v>
      </c>
      <c r="U13" s="113">
        <f>IF(males!X18&gt;0,males!X18,"")</f>
        <v>17.489999999999998</v>
      </c>
      <c r="V13" s="113">
        <f>IF(males!X19&gt;0,males!X19,"")</f>
        <v>62.6</v>
      </c>
      <c r="W13" s="113" t="e">
        <f>IF(males!#REF!&gt;0,males!#REF!,"")</f>
        <v>#REF!</v>
      </c>
      <c r="X13" s="113" t="e">
        <f>IF(males!#REF!&gt;0,males!#REF!,"")</f>
        <v>#REF!</v>
      </c>
      <c r="Y13" s="113">
        <f>IF(males!X20&gt;0,males!X20,"")</f>
        <v>4.41</v>
      </c>
      <c r="Z13" s="113" t="e">
        <f>IF(males!#REF!&gt;0,males!#REF!,"")</f>
        <v>#REF!</v>
      </c>
      <c r="AA13" s="113" t="e">
        <f>IF(males!#REF!&gt;0,males!#REF!,"")</f>
        <v>#REF!</v>
      </c>
      <c r="AB13" s="113">
        <f>IF(males!X21&gt;0,males!X21,"")</f>
        <v>4.3</v>
      </c>
      <c r="AC13" s="113">
        <f>IF(males!X22&gt;0,males!X22,"")</f>
        <v>8</v>
      </c>
      <c r="AD13" s="113">
        <f>IF(males!X23&gt;0,males!X23,"")</f>
        <v>13.21</v>
      </c>
      <c r="AE13" s="113">
        <f>IF(males!X25&gt;0,males!X25,"")</f>
        <v>12.9</v>
      </c>
      <c r="AF13" s="113">
        <f>IF(males!X26&gt;0,males!X26,"")</f>
        <v>2.2000000000000002</v>
      </c>
      <c r="AG13" s="112">
        <f>IF(males!X27&gt;0,males!X27,"")</f>
        <v>0.17054263565891473</v>
      </c>
      <c r="AH13" s="113">
        <f>IF(males!X29&gt;0,males!X29,"")</f>
        <v>12.6</v>
      </c>
      <c r="AI13" s="113">
        <f>IF(males!X30&gt;0,males!X30,"")</f>
        <v>1.98</v>
      </c>
      <c r="AJ13" s="112">
        <f>IF(males!X31&gt;0,males!X31,"")</f>
        <v>0.15714285714285714</v>
      </c>
      <c r="AK13" s="113">
        <f>IF(males!X33&gt;0,males!X33,"")</f>
        <v>12.5</v>
      </c>
      <c r="AL13" s="111">
        <f>IF(males!X34&gt;0,males!X34,"")</f>
        <v>2</v>
      </c>
      <c r="AM13" s="112">
        <f>IF(males!X35&gt;0,males!X35,"")</f>
        <v>0.16</v>
      </c>
      <c r="AN13" s="111">
        <f>IF(males!X37&gt;0,males!X37,"")</f>
        <v>15</v>
      </c>
      <c r="AO13" s="111" t="str">
        <f>IF(males!X38&gt;0,males!X38,"")</f>
        <v/>
      </c>
      <c r="AP13" s="112" t="str">
        <f>IF(males!X39&gt;0,males!X39,"")</f>
        <v/>
      </c>
    </row>
    <row r="14" spans="1:42" ht="14">
      <c r="A14" s="63" t="str">
        <f t="shared" si="0"/>
        <v>Genus species</v>
      </c>
      <c r="B14" s="79" t="str">
        <f t="shared" si="0"/>
        <v>Country.sample</v>
      </c>
      <c r="C14" s="101">
        <f>males!Z1</f>
        <v>12</v>
      </c>
      <c r="D14" s="102">
        <f>IF(males!Z3&gt;0,males!Z3,"")</f>
        <v>218</v>
      </c>
      <c r="E14" s="113">
        <f>IF(males!Z4&gt;0,males!Z4,"")</f>
        <v>42.9</v>
      </c>
      <c r="F14" s="113">
        <f>IF(males!Z6&gt;0,males!Z6,"")</f>
        <v>17.8</v>
      </c>
      <c r="G14" s="113">
        <f>IF(males!Z7&gt;0,males!Z7,"")</f>
        <v>7.4</v>
      </c>
      <c r="H14" s="113">
        <f>IF(males!Z8&gt;0,males!Z8,"")</f>
        <v>18.829999999999998</v>
      </c>
      <c r="I14" s="113">
        <f>IF(males!Z9&gt;0,males!Z9,"")</f>
        <v>5.43</v>
      </c>
      <c r="J14" s="113">
        <f>IF(males!Z10&gt;0,males!Z10,"")</f>
        <v>40.229999999999997</v>
      </c>
      <c r="K14" s="112">
        <f>IF(males!Z11&gt;0,males!Z11,"")</f>
        <v>0.18454128440366971</v>
      </c>
      <c r="L14" s="114">
        <f>IF(males!Z12&gt;0,males!Z12,"")</f>
        <v>0.9453000531067447</v>
      </c>
      <c r="M14" s="115">
        <f>IF(males!Z14&gt;0,males!Z14,"")</f>
        <v>30.54</v>
      </c>
      <c r="N14" s="113" t="e">
        <f>IF(males!#REF!&gt;0,males!#REF!,"")</f>
        <v>#REF!</v>
      </c>
      <c r="O14" s="113" t="e">
        <f>IF(males!#REF!&gt;0,males!#REF!,"")</f>
        <v>#REF!</v>
      </c>
      <c r="P14" s="113">
        <f>IF(males!Z15&gt;0,males!Z15,"")</f>
        <v>52.27</v>
      </c>
      <c r="Q14" s="113" t="e">
        <f>IF(males!#REF!&gt;0,males!#REF!,"")</f>
        <v>#REF!</v>
      </c>
      <c r="R14" s="113">
        <f>IF(males!Z16&gt;0,males!Z16,"")</f>
        <v>20.79</v>
      </c>
      <c r="S14" s="113">
        <f>IF(males!Z17&gt;0,males!Z17,"")</f>
        <v>36</v>
      </c>
      <c r="T14" s="113" t="e">
        <f>IF(males!#REF!&gt;0,males!#REF!,"")</f>
        <v>#REF!</v>
      </c>
      <c r="U14" s="113">
        <f>IF(males!Z18&gt;0,males!Z18,"")</f>
        <v>14.74</v>
      </c>
      <c r="V14" s="113">
        <f>IF(males!Z19&gt;0,males!Z19,"")</f>
        <v>64</v>
      </c>
      <c r="W14" s="113" t="e">
        <f>IF(males!#REF!&gt;0,males!#REF!,"")</f>
        <v>#REF!</v>
      </c>
      <c r="X14" s="113" t="e">
        <f>IF(males!#REF!&gt;0,males!#REF!,"")</f>
        <v>#REF!</v>
      </c>
      <c r="Y14" s="113">
        <f>IF(males!Z20&gt;0,males!Z20,"")</f>
        <v>3.2</v>
      </c>
      <c r="Z14" s="113" t="e">
        <f>IF(males!#REF!&gt;0,males!#REF!,"")</f>
        <v>#REF!</v>
      </c>
      <c r="AA14" s="113" t="e">
        <f>IF(males!#REF!&gt;0,males!#REF!,"")</f>
        <v>#REF!</v>
      </c>
      <c r="AB14" s="113">
        <f>IF(males!Z21&gt;0,males!Z21,"")</f>
        <v>3.5</v>
      </c>
      <c r="AC14" s="113">
        <f>IF(males!Z22&gt;0,males!Z22,"")</f>
        <v>10</v>
      </c>
      <c r="AD14" s="113">
        <f>IF(males!Z23&gt;0,males!Z23,"")</f>
        <v>12.5</v>
      </c>
      <c r="AE14" s="113" t="str">
        <f>IF(males!Z25&gt;0,males!Z25,"")</f>
        <v/>
      </c>
      <c r="AF14" s="113" t="str">
        <f>IF(males!Z26&gt;0,males!Z26,"")</f>
        <v/>
      </c>
      <c r="AG14" s="112" t="str">
        <f>IF(males!Z27&gt;0,males!Z27,"")</f>
        <v/>
      </c>
      <c r="AH14" s="113">
        <f>IF(males!Z29&gt;0,males!Z29,"")</f>
        <v>12</v>
      </c>
      <c r="AI14" s="113" t="str">
        <f>IF(males!Z30&gt;0,males!Z30,"")</f>
        <v/>
      </c>
      <c r="AJ14" s="112" t="str">
        <f>IF(males!Z31&gt;0,males!Z31,"")</f>
        <v/>
      </c>
      <c r="AK14" s="113">
        <f>IF(males!Z33&gt;0,males!Z33,"")</f>
        <v>12</v>
      </c>
      <c r="AL14" s="111" t="str">
        <f>IF(males!Z34&gt;0,males!Z34,"")</f>
        <v/>
      </c>
      <c r="AM14" s="112" t="str">
        <f>IF(males!Z35&gt;0,males!Z35,"")</f>
        <v/>
      </c>
      <c r="AN14" s="111">
        <f>IF(males!Z37&gt;0,males!Z37,"")</f>
        <v>14</v>
      </c>
      <c r="AO14" s="111" t="str">
        <f>IF(males!Z38&gt;0,males!Z38,"")</f>
        <v/>
      </c>
      <c r="AP14" s="112" t="str">
        <f>IF(males!Z39&gt;0,males!Z39,"")</f>
        <v/>
      </c>
    </row>
    <row r="15" spans="1:42" ht="14">
      <c r="A15" s="63" t="str">
        <f t="shared" si="0"/>
        <v>Genus species</v>
      </c>
      <c r="B15" s="79" t="str">
        <f t="shared" si="0"/>
        <v>Country.sample</v>
      </c>
      <c r="C15" s="101">
        <f>males!AB1</f>
        <v>13</v>
      </c>
      <c r="D15" s="102">
        <f>IF(males!AB3&gt;0,males!AB3,"")</f>
        <v>223</v>
      </c>
      <c r="E15" s="113">
        <f>IF(males!AB4&gt;0,males!AB4,"")</f>
        <v>44.5</v>
      </c>
      <c r="F15" s="113">
        <f>IF(males!AB6&gt;0,males!AB6,"")</f>
        <v>19.86</v>
      </c>
      <c r="G15" s="113">
        <f>IF(males!AB7&gt;0,males!AB7,"")</f>
        <v>8.8000000000000007</v>
      </c>
      <c r="H15" s="113">
        <f>IF(males!AB8&gt;0,males!AB8,"")</f>
        <v>23</v>
      </c>
      <c r="I15" s="113">
        <f>IF(males!AB9&gt;0,males!AB9,"")</f>
        <v>5.5</v>
      </c>
      <c r="J15" s="113">
        <f>IF(males!AB10&gt;0,males!AB10,"")</f>
        <v>52.7</v>
      </c>
      <c r="K15" s="112">
        <f>IF(males!AB11&gt;0,males!AB11,"")</f>
        <v>0.23632286995515697</v>
      </c>
      <c r="L15" s="114">
        <f>IF(males!AB12&gt;0,males!AB12,"")</f>
        <v>0.86347826086956514</v>
      </c>
      <c r="M15" s="115">
        <f>IF(males!AB14&gt;0,males!AB14,"")</f>
        <v>36.299999999999997</v>
      </c>
      <c r="N15" s="113" t="e">
        <f>IF(males!#REF!&gt;0,males!#REF!,"")</f>
        <v>#REF!</v>
      </c>
      <c r="O15" s="113" t="e">
        <f>IF(males!#REF!&gt;0,males!#REF!,"")</f>
        <v>#REF!</v>
      </c>
      <c r="P15" s="113">
        <f>IF(males!AB15&gt;0,males!AB15,"")</f>
        <v>67.37</v>
      </c>
      <c r="Q15" s="113" t="e">
        <f>IF(males!#REF!&gt;0,males!#REF!,"")</f>
        <v>#REF!</v>
      </c>
      <c r="R15" s="113">
        <f>IF(males!AB16&gt;0,males!AB16,"")</f>
        <v>22.86</v>
      </c>
      <c r="S15" s="113" t="str">
        <f>IF(males!AB17&gt;0,males!AB17,"")</f>
        <v/>
      </c>
      <c r="T15" s="113" t="e">
        <f>IF(males!#REF!&gt;0,males!#REF!,"")</f>
        <v>#REF!</v>
      </c>
      <c r="U15" s="113">
        <f>IF(males!AB18&gt;0,males!AB18,"")</f>
        <v>14.8</v>
      </c>
      <c r="V15" s="113">
        <f>IF(males!AB19&gt;0,males!AB19,"")</f>
        <v>66.72</v>
      </c>
      <c r="W15" s="113" t="e">
        <f>IF(males!#REF!&gt;0,males!#REF!,"")</f>
        <v>#REF!</v>
      </c>
      <c r="X15" s="113" t="e">
        <f>IF(males!#REF!&gt;0,males!#REF!,"")</f>
        <v>#REF!</v>
      </c>
      <c r="Y15" s="113">
        <f>IF(males!AB20&gt;0,males!AB20,"")</f>
        <v>4.2</v>
      </c>
      <c r="Z15" s="113" t="e">
        <f>IF(males!#REF!&gt;0,males!#REF!,"")</f>
        <v>#REF!</v>
      </c>
      <c r="AA15" s="113" t="e">
        <f>IF(males!#REF!&gt;0,males!#REF!,"")</f>
        <v>#REF!</v>
      </c>
      <c r="AB15" s="113">
        <f>IF(males!AB21&gt;0,males!AB21,"")</f>
        <v>3.75</v>
      </c>
      <c r="AC15" s="113" t="str">
        <f>IF(males!AB22&gt;0,males!AB22,"")</f>
        <v/>
      </c>
      <c r="AD15" s="113">
        <f>IF(males!AB23&gt;0,males!AB23,"")</f>
        <v>14.5</v>
      </c>
      <c r="AE15" s="113">
        <f>IF(males!AB25&gt;0,males!AB25,"")</f>
        <v>12.4</v>
      </c>
      <c r="AF15" s="113">
        <f>IF(males!AB26&gt;0,males!AB26,"")</f>
        <v>2</v>
      </c>
      <c r="AG15" s="112">
        <f>IF(males!AB27&gt;0,males!AB27,"")</f>
        <v>0.16129032258064516</v>
      </c>
      <c r="AH15" s="113">
        <f>IF(males!AB29&gt;0,males!AB29,"")</f>
        <v>12</v>
      </c>
      <c r="AI15" s="113">
        <f>IF(males!AB30&gt;0,males!AB30,"")</f>
        <v>2</v>
      </c>
      <c r="AJ15" s="112">
        <f>IF(males!AB31&gt;0,males!AB31,"")</f>
        <v>0.16666666666666666</v>
      </c>
      <c r="AK15" s="113">
        <f>IF(males!AB33&gt;0,males!AB33,"")</f>
        <v>12</v>
      </c>
      <c r="AL15" s="111">
        <f>IF(males!AB34&gt;0,males!AB34,"")</f>
        <v>2</v>
      </c>
      <c r="AM15" s="112">
        <f>IF(males!AB35&gt;0,males!AB35,"")</f>
        <v>0.16666666666666666</v>
      </c>
      <c r="AN15" s="111">
        <f>IF(males!AB37&gt;0,males!AB37,"")</f>
        <v>14.8</v>
      </c>
      <c r="AO15" s="111">
        <f>IF(males!AB38&gt;0,males!AB38,"")</f>
        <v>2.6</v>
      </c>
      <c r="AP15" s="112">
        <f>IF(males!AB39&gt;0,males!AB39,"")</f>
        <v>0.17567567567567569</v>
      </c>
    </row>
    <row r="16" spans="1:42" ht="14">
      <c r="A16" s="63" t="str">
        <f t="shared" si="0"/>
        <v>Genus species</v>
      </c>
      <c r="B16" s="79" t="str">
        <f t="shared" si="0"/>
        <v>Country.sample</v>
      </c>
      <c r="C16" s="101">
        <f>males!AD1</f>
        <v>14</v>
      </c>
      <c r="D16" s="102">
        <f>IF(males!AD3&gt;0,males!AD3,"")</f>
        <v>193</v>
      </c>
      <c r="E16" s="113">
        <f>IF(males!AD4&gt;0,males!AD4,"")</f>
        <v>39.299999999999997</v>
      </c>
      <c r="F16" s="113">
        <f>IF(males!AD6&gt;0,males!AD6,"")</f>
        <v>16.170000000000002</v>
      </c>
      <c r="G16" s="113">
        <f>IF(males!AD7&gt;0,males!AD7,"")</f>
        <v>8.1</v>
      </c>
      <c r="H16" s="113">
        <f>IF(males!AD8&gt;0,males!AD8,"")</f>
        <v>19.86</v>
      </c>
      <c r="I16" s="113">
        <f>IF(males!AD9&gt;0,males!AD9,"")</f>
        <v>5.6</v>
      </c>
      <c r="J16" s="113">
        <f>IF(males!AD10&gt;0,males!AD10,"")</f>
        <v>47.1</v>
      </c>
      <c r="K16" s="112">
        <f>IF(males!AD11&gt;0,males!AD11,"")</f>
        <v>0.24404145077720207</v>
      </c>
      <c r="L16" s="114">
        <f>IF(males!AD12&gt;0,males!AD12,"")</f>
        <v>0.81419939577039291</v>
      </c>
      <c r="M16" s="115">
        <f>IF(males!AD14&gt;0,males!AD14,"")</f>
        <v>38.47</v>
      </c>
      <c r="N16" s="113" t="e">
        <f>IF(males!#REF!&gt;0,males!#REF!,"")</f>
        <v>#REF!</v>
      </c>
      <c r="O16" s="113" t="e">
        <f>IF(males!#REF!&gt;0,males!#REF!,"")</f>
        <v>#REF!</v>
      </c>
      <c r="P16" s="113">
        <f>IF(males!AD15&gt;0,males!AD15,"")</f>
        <v>51</v>
      </c>
      <c r="Q16" s="113" t="e">
        <f>IF(males!#REF!&gt;0,males!#REF!,"")</f>
        <v>#REF!</v>
      </c>
      <c r="R16" s="113">
        <f>IF(males!AD16&gt;0,males!AD16,"")</f>
        <v>21.3</v>
      </c>
      <c r="S16" s="113">
        <f>IF(males!AD17&gt;0,males!AD17,"")</f>
        <v>39.409999999999997</v>
      </c>
      <c r="T16" s="113" t="e">
        <f>IF(males!#REF!&gt;0,males!#REF!,"")</f>
        <v>#REF!</v>
      </c>
      <c r="U16" s="113">
        <f>IF(males!AD18&gt;0,males!AD18,"")</f>
        <v>16</v>
      </c>
      <c r="V16" s="113">
        <f>IF(males!AD19&gt;0,males!AD19,"")</f>
        <v>62.4</v>
      </c>
      <c r="W16" s="113" t="e">
        <f>IF(males!#REF!&gt;0,males!#REF!,"")</f>
        <v>#REF!</v>
      </c>
      <c r="X16" s="113" t="e">
        <f>IF(males!#REF!&gt;0,males!#REF!,"")</f>
        <v>#REF!</v>
      </c>
      <c r="Y16" s="113" t="str">
        <f>IF(males!AD20&gt;0,males!AD20,"")</f>
        <v/>
      </c>
      <c r="Z16" s="113" t="e">
        <f>IF(males!#REF!&gt;0,males!#REF!,"")</f>
        <v>#REF!</v>
      </c>
      <c r="AA16" s="113" t="e">
        <f>IF(males!#REF!&gt;0,males!#REF!,"")</f>
        <v>#REF!</v>
      </c>
      <c r="AB16" s="113">
        <f>IF(males!AD21&gt;0,males!AD21,"")</f>
        <v>3.5</v>
      </c>
      <c r="AC16" s="113">
        <f>IF(males!AD22&gt;0,males!AD22,"")</f>
        <v>8</v>
      </c>
      <c r="AD16" s="113" t="str">
        <f>IF(males!AD23&gt;0,males!AD23,"")</f>
        <v/>
      </c>
      <c r="AE16" s="113">
        <f>IF(males!AD25&gt;0,males!AD25,"")</f>
        <v>13.1</v>
      </c>
      <c r="AF16" s="113" t="str">
        <f>IF(males!AD26&gt;0,males!AD26,"")</f>
        <v/>
      </c>
      <c r="AG16" s="112" t="str">
        <f>IF(males!AD27&gt;0,males!AD27,"")</f>
        <v/>
      </c>
      <c r="AH16" s="113" t="str">
        <f>IF(males!AD29&gt;0,males!AD29,"")</f>
        <v/>
      </c>
      <c r="AI16" s="113" t="str">
        <f>IF(males!AD30&gt;0,males!AD30,"")</f>
        <v/>
      </c>
      <c r="AJ16" s="112" t="str">
        <f>IF(males!AD31&gt;0,males!AD31,"")</f>
        <v/>
      </c>
      <c r="AK16" s="113" t="str">
        <f>IF(males!AD33&gt;0,males!AD33,"")</f>
        <v/>
      </c>
      <c r="AL16" s="111" t="str">
        <f>IF(males!AD34&gt;0,males!AD34,"")</f>
        <v/>
      </c>
      <c r="AM16" s="112" t="str">
        <f>IF(males!AD35&gt;0,males!AD35,"")</f>
        <v/>
      </c>
      <c r="AN16" s="111">
        <f>IF(males!AD37&gt;0,males!AD37,"")</f>
        <v>14.3</v>
      </c>
      <c r="AO16" s="111" t="str">
        <f>IF(males!AD38&gt;0,males!AD38,"")</f>
        <v/>
      </c>
      <c r="AP16" s="112" t="str">
        <f>IF(males!AD39&gt;0,males!AD39,"")</f>
        <v/>
      </c>
    </row>
    <row r="17" spans="1:42" ht="14">
      <c r="A17" s="63" t="str">
        <f t="shared" si="0"/>
        <v>Genus species</v>
      </c>
      <c r="B17" s="79" t="str">
        <f t="shared" si="0"/>
        <v>Country.sample</v>
      </c>
      <c r="C17" s="101">
        <f>males!AF1</f>
        <v>15</v>
      </c>
      <c r="D17" s="102">
        <f>IF(males!AF3&gt;0,males!AF3,"")</f>
        <v>221</v>
      </c>
      <c r="E17" s="113">
        <f>IF(males!AF4&gt;0,males!AF4,"")</f>
        <v>44.21</v>
      </c>
      <c r="F17" s="113">
        <f>IF(males!AF6&gt;0,males!AF6,"")</f>
        <v>19.899999999999999</v>
      </c>
      <c r="G17" s="113">
        <f>IF(males!AF7&gt;0,males!AF7,"")</f>
        <v>8</v>
      </c>
      <c r="H17" s="113">
        <f>IF(males!AF8&gt;0,males!AF8,"")</f>
        <v>21.5</v>
      </c>
      <c r="I17" s="113">
        <f>IF(males!AF9&gt;0,males!AF9,"")</f>
        <v>6</v>
      </c>
      <c r="J17" s="113">
        <f>IF(males!AF10&gt;0,males!AF10,"")</f>
        <v>44.86</v>
      </c>
      <c r="K17" s="112">
        <f>IF(males!AF11&gt;0,males!AF11,"")</f>
        <v>0.20298642533936651</v>
      </c>
      <c r="L17" s="114">
        <f>IF(males!AF12&gt;0,males!AF12,"")</f>
        <v>0.9255813953488371</v>
      </c>
      <c r="M17" s="115">
        <f>IF(males!AF14&gt;0,males!AF14,"")</f>
        <v>21.87</v>
      </c>
      <c r="N17" s="113" t="e">
        <f>IF(males!#REF!&gt;0,males!#REF!,"")</f>
        <v>#REF!</v>
      </c>
      <c r="O17" s="113" t="e">
        <f>IF(males!#REF!&gt;0,males!#REF!,"")</f>
        <v>#REF!</v>
      </c>
      <c r="P17" s="113">
        <f>IF(males!AF15&gt;0,males!AF15,"")</f>
        <v>56</v>
      </c>
      <c r="Q17" s="113" t="e">
        <f>IF(males!#REF!&gt;0,males!#REF!,"")</f>
        <v>#REF!</v>
      </c>
      <c r="R17" s="113">
        <f>IF(males!AF16&gt;0,males!AF16,"")</f>
        <v>18.989999999999998</v>
      </c>
      <c r="S17" s="113">
        <f>IF(males!AF17&gt;0,males!AF17,"")</f>
        <v>45.26</v>
      </c>
      <c r="T17" s="113" t="e">
        <f>IF(males!#REF!&gt;0,males!#REF!,"")</f>
        <v>#REF!</v>
      </c>
      <c r="U17" s="113" t="str">
        <f>IF(males!AF18&gt;0,males!AF18,"")</f>
        <v/>
      </c>
      <c r="V17" s="113">
        <f>IF(males!AF19&gt;0,males!AF19,"")</f>
        <v>60.69</v>
      </c>
      <c r="W17" s="113" t="e">
        <f>IF(males!#REF!&gt;0,males!#REF!,"")</f>
        <v>#REF!</v>
      </c>
      <c r="X17" s="113" t="e">
        <f>IF(males!#REF!&gt;0,males!#REF!,"")</f>
        <v>#REF!</v>
      </c>
      <c r="Y17" s="113" t="str">
        <f>IF(males!AF20&gt;0,males!AF20,"")</f>
        <v/>
      </c>
      <c r="Z17" s="113" t="e">
        <f>IF(males!#REF!&gt;0,males!#REF!,"")</f>
        <v>#REF!</v>
      </c>
      <c r="AA17" s="113" t="e">
        <f>IF(males!#REF!&gt;0,males!#REF!,"")</f>
        <v>#REF!</v>
      </c>
      <c r="AB17" s="113">
        <f>IF(males!AF21&gt;0,males!AF21,"")</f>
        <v>3.66</v>
      </c>
      <c r="AC17" s="113">
        <f>IF(males!AF22&gt;0,males!AF22,"")</f>
        <v>10</v>
      </c>
      <c r="AD17" s="113" t="str">
        <f>IF(males!AF23&gt;0,males!AF23,"")</f>
        <v/>
      </c>
      <c r="AE17" s="113">
        <f>IF(males!AF25&gt;0,males!AF25,"")</f>
        <v>13.5</v>
      </c>
      <c r="AF17" s="113">
        <f>IF(males!AF26&gt;0,males!AF26,"")</f>
        <v>2</v>
      </c>
      <c r="AG17" s="112">
        <f>IF(males!AF27&gt;0,males!AF27,"")</f>
        <v>0.14814814814814814</v>
      </c>
      <c r="AH17" s="113" t="str">
        <f>IF(males!AF29&gt;0,males!AF29,"")</f>
        <v/>
      </c>
      <c r="AI17" s="113" t="str">
        <f>IF(males!AF30&gt;0,males!AF30,"")</f>
        <v/>
      </c>
      <c r="AJ17" s="112" t="str">
        <f>IF(males!AF31&gt;0,males!AF31,"")</f>
        <v/>
      </c>
      <c r="AK17" s="113">
        <f>IF(males!AF33&gt;0,males!AF33,"")</f>
        <v>12.5</v>
      </c>
      <c r="AL17" s="111">
        <f>IF(males!AF34&gt;0,males!AF34,"")</f>
        <v>2</v>
      </c>
      <c r="AM17" s="112">
        <f>IF(males!AF35&gt;0,males!AF35,"")</f>
        <v>0.16</v>
      </c>
      <c r="AN17" s="111">
        <f>IF(males!AF37&gt;0,males!AF37,"")</f>
        <v>15.5</v>
      </c>
      <c r="AO17" s="111" t="str">
        <f>IF(males!AF38&gt;0,males!AF38,"")</f>
        <v/>
      </c>
      <c r="AP17" s="112" t="str">
        <f>IF(males!AF39&gt;0,males!AF39,"")</f>
        <v/>
      </c>
    </row>
    <row r="18" spans="1:42" ht="14">
      <c r="A18" s="63" t="str">
        <f t="shared" si="0"/>
        <v>Genus species</v>
      </c>
      <c r="B18" s="79" t="str">
        <f t="shared" si="0"/>
        <v>Country.sample</v>
      </c>
      <c r="C18" s="101">
        <f>males!AH1</f>
        <v>16</v>
      </c>
      <c r="D18" s="102">
        <f>IF(males!AH3&gt;0,males!AH3,"")</f>
        <v>224</v>
      </c>
      <c r="E18" s="113">
        <f>IF(males!AH4&gt;0,males!AH4,"")</f>
        <v>44.5</v>
      </c>
      <c r="F18" s="113">
        <f>IF(males!AH6&gt;0,males!AH6,"")</f>
        <v>19.5</v>
      </c>
      <c r="G18" s="113">
        <f>IF(males!AH7&gt;0,males!AH7,"")</f>
        <v>8.6</v>
      </c>
      <c r="H18" s="113">
        <f>IF(males!AH8&gt;0,males!AH8,"")</f>
        <v>23.4</v>
      </c>
      <c r="I18" s="113">
        <f>IF(males!AH9&gt;0,males!AH9,"")</f>
        <v>6.1</v>
      </c>
      <c r="J18" s="113">
        <f>IF(males!AH10&gt;0,males!AH10,"")</f>
        <v>47.5</v>
      </c>
      <c r="K18" s="112">
        <f>IF(males!AH11&gt;0,males!AH11,"")</f>
        <v>0.21205357142857142</v>
      </c>
      <c r="L18" s="114">
        <f>IF(males!AH12&gt;0,males!AH12,"")</f>
        <v>0.83333333333333337</v>
      </c>
      <c r="M18" s="115">
        <f>IF(males!AH14&gt;0,males!AH14,"")</f>
        <v>43.7</v>
      </c>
      <c r="N18" s="113" t="e">
        <f>IF(males!#REF!&gt;0,males!#REF!,"")</f>
        <v>#REF!</v>
      </c>
      <c r="O18" s="113" t="e">
        <f>IF(males!#REF!&gt;0,males!#REF!,"")</f>
        <v>#REF!</v>
      </c>
      <c r="P18" s="113">
        <f>IF(males!AH15&gt;0,males!AH15,"")</f>
        <v>63.7</v>
      </c>
      <c r="Q18" s="113" t="e">
        <f>IF(males!#REF!&gt;0,males!#REF!,"")</f>
        <v>#REF!</v>
      </c>
      <c r="R18" s="113">
        <f>IF(males!AH16&gt;0,males!AH16,"")</f>
        <v>26.6</v>
      </c>
      <c r="S18" s="113">
        <f>IF(males!AH17&gt;0,males!AH17,"")</f>
        <v>58.3</v>
      </c>
      <c r="T18" s="113" t="e">
        <f>IF(males!#REF!&gt;0,males!#REF!,"")</f>
        <v>#REF!</v>
      </c>
      <c r="U18" s="113">
        <f>IF(males!AH18&gt;0,males!AH18,"")</f>
        <v>20.5</v>
      </c>
      <c r="V18" s="113">
        <f>IF(males!AH19&gt;0,males!AH19,"")</f>
        <v>68</v>
      </c>
      <c r="W18" s="113" t="e">
        <f>IF(males!#REF!&gt;0,males!#REF!,"")</f>
        <v>#REF!</v>
      </c>
      <c r="X18" s="113" t="e">
        <f>IF(males!#REF!&gt;0,males!#REF!,"")</f>
        <v>#REF!</v>
      </c>
      <c r="Y18" s="113" t="str">
        <f>IF(males!AH20&gt;0,males!AH20,"")</f>
        <v/>
      </c>
      <c r="Z18" s="113" t="e">
        <f>IF(males!#REF!&gt;0,males!#REF!,"")</f>
        <v>#REF!</v>
      </c>
      <c r="AA18" s="113" t="e">
        <f>IF(males!#REF!&gt;0,males!#REF!,"")</f>
        <v>#REF!</v>
      </c>
      <c r="AB18" s="113" t="str">
        <f>IF(males!AH21&gt;0,males!AH21,"")</f>
        <v/>
      </c>
      <c r="AC18" s="113">
        <f>IF(males!AH22&gt;0,males!AH22,"")</f>
        <v>10</v>
      </c>
      <c r="AD18" s="113">
        <f>IF(males!AH23&gt;0,males!AH23,"")</f>
        <v>13.9</v>
      </c>
      <c r="AE18" s="113">
        <f>IF(males!AH25&gt;0,males!AH25,"")</f>
        <v>14</v>
      </c>
      <c r="AF18" s="113" t="str">
        <f>IF(males!AH26&gt;0,males!AH26,"")</f>
        <v/>
      </c>
      <c r="AG18" s="112" t="str">
        <f>IF(males!AH27&gt;0,males!AH27,"")</f>
        <v/>
      </c>
      <c r="AH18" s="113">
        <f>IF(males!AH29&gt;0,males!AH29,"")</f>
        <v>13.2</v>
      </c>
      <c r="AI18" s="113" t="str">
        <f>IF(males!AH30&gt;0,males!AH30,"")</f>
        <v/>
      </c>
      <c r="AJ18" s="112" t="str">
        <f>IF(males!AH31&gt;0,males!AH31,"")</f>
        <v/>
      </c>
      <c r="AK18" s="113">
        <f>IF(males!AH33&gt;0,males!AH33,"")</f>
        <v>13.4</v>
      </c>
      <c r="AL18" s="111" t="str">
        <f>IF(males!AH34&gt;0,males!AH34,"")</f>
        <v/>
      </c>
      <c r="AM18" s="112" t="str">
        <f>IF(males!AH35&gt;0,males!AH35,"")</f>
        <v/>
      </c>
      <c r="AN18" s="111" t="str">
        <f>IF(males!AH37&gt;0,males!AH37,"")</f>
        <v/>
      </c>
      <c r="AO18" s="111" t="str">
        <f>IF(males!AH38&gt;0,males!AH38,"")</f>
        <v/>
      </c>
      <c r="AP18" s="112" t="str">
        <f>IF(males!AH39&gt;0,males!AH39,"")</f>
        <v/>
      </c>
    </row>
    <row r="19" spans="1:42" ht="14">
      <c r="A19" s="63" t="str">
        <f t="shared" si="0"/>
        <v>Genus species</v>
      </c>
      <c r="B19" s="79" t="str">
        <f t="shared" si="0"/>
        <v>Country.sample</v>
      </c>
      <c r="C19" s="101">
        <f>males!AJ1</f>
        <v>17</v>
      </c>
      <c r="D19" s="102">
        <f>IF(males!AJ3&gt;0,males!AJ3,"")</f>
        <v>205.67</v>
      </c>
      <c r="E19" s="113">
        <f>IF(males!AJ4&gt;0,males!AJ4,"")</f>
        <v>41.3</v>
      </c>
      <c r="F19" s="113">
        <f>IF(males!AJ6&gt;0,males!AJ6,"")</f>
        <v>15.9</v>
      </c>
      <c r="G19" s="113">
        <f>IF(males!AJ7&gt;0,males!AJ7,"")</f>
        <v>7</v>
      </c>
      <c r="H19" s="113">
        <f>IF(males!AJ8&gt;0,males!AJ8,"")</f>
        <v>19.100000000000001</v>
      </c>
      <c r="I19" s="113">
        <f>IF(males!AJ9&gt;0,males!AJ9,"")</f>
        <v>5.6</v>
      </c>
      <c r="J19" s="113">
        <f>IF(males!AJ10&gt;0,males!AJ10,"")</f>
        <v>41.7</v>
      </c>
      <c r="K19" s="112">
        <f>IF(males!AJ11&gt;0,males!AJ11,"")</f>
        <v>0.20275198132931396</v>
      </c>
      <c r="L19" s="114">
        <f>IF(males!AJ12&gt;0,males!AJ12,"")</f>
        <v>0.83246073298429313</v>
      </c>
      <c r="M19" s="115">
        <f>IF(males!AJ14&gt;0,males!AJ14,"")</f>
        <v>27.3</v>
      </c>
      <c r="N19" s="113" t="e">
        <f>IF(males!#REF!&gt;0,males!#REF!,"")</f>
        <v>#REF!</v>
      </c>
      <c r="O19" s="113" t="e">
        <f>IF(males!#REF!&gt;0,males!#REF!,"")</f>
        <v>#REF!</v>
      </c>
      <c r="P19" s="113">
        <f>IF(males!AJ15&gt;0,males!AJ15,"")</f>
        <v>42.7</v>
      </c>
      <c r="Q19" s="113" t="e">
        <f>IF(males!#REF!&gt;0,males!#REF!,"")</f>
        <v>#REF!</v>
      </c>
      <c r="R19" s="113">
        <f>IF(males!AJ16&gt;0,males!AJ16,"")</f>
        <v>16.899999999999999</v>
      </c>
      <c r="S19" s="113">
        <f>IF(males!AJ17&gt;0,males!AJ17,"")</f>
        <v>32.799999999999997</v>
      </c>
      <c r="T19" s="113" t="e">
        <f>IF(males!#REF!&gt;0,males!#REF!,"")</f>
        <v>#REF!</v>
      </c>
      <c r="U19" s="113">
        <f>IF(males!AJ18&gt;0,males!AJ18,"")</f>
        <v>13.74</v>
      </c>
      <c r="V19" s="113">
        <f>IF(males!AJ19&gt;0,males!AJ19,"")</f>
        <v>44</v>
      </c>
      <c r="W19" s="113" t="e">
        <f>IF(males!#REF!&gt;0,males!#REF!,"")</f>
        <v>#REF!</v>
      </c>
      <c r="X19" s="113" t="e">
        <f>IF(males!#REF!&gt;0,males!#REF!,"")</f>
        <v>#REF!</v>
      </c>
      <c r="Y19" s="113">
        <f>IF(males!AJ20&gt;0,males!AJ20,"")</f>
        <v>3.1</v>
      </c>
      <c r="Z19" s="113" t="e">
        <f>IF(males!#REF!&gt;0,males!#REF!,"")</f>
        <v>#REF!</v>
      </c>
      <c r="AA19" s="113" t="e">
        <f>IF(males!#REF!&gt;0,males!#REF!,"")</f>
        <v>#REF!</v>
      </c>
      <c r="AB19" s="113">
        <f>IF(males!AJ21&gt;0,males!AJ21,"")</f>
        <v>3.5</v>
      </c>
      <c r="AC19" s="113">
        <f>IF(males!AJ22&gt;0,males!AJ22,"")</f>
        <v>8</v>
      </c>
      <c r="AD19" s="113">
        <f>IF(males!AJ23&gt;0,males!AJ23,"")</f>
        <v>14.2</v>
      </c>
      <c r="AE19" s="113">
        <f>IF(males!AJ25&gt;0,males!AJ25,"")</f>
        <v>11.66</v>
      </c>
      <c r="AF19" s="113">
        <f>IF(males!AJ26&gt;0,males!AJ26,"")</f>
        <v>1.6</v>
      </c>
      <c r="AG19" s="112">
        <f>IF(males!AJ27&gt;0,males!AJ27,"")</f>
        <v>0.137221269296741</v>
      </c>
      <c r="AH19" s="113">
        <f>IF(males!AJ29&gt;0,males!AJ29,"")</f>
        <v>10</v>
      </c>
      <c r="AI19" s="113">
        <f>IF(males!AJ30&gt;0,males!AJ30,"")</f>
        <v>1.5</v>
      </c>
      <c r="AJ19" s="112">
        <f>IF(males!AJ31&gt;0,males!AJ31,"")</f>
        <v>0.15</v>
      </c>
      <c r="AK19" s="113">
        <f>IF(males!AJ33&gt;0,males!AJ33,"")</f>
        <v>11</v>
      </c>
      <c r="AL19" s="111">
        <f>IF(males!AJ34&gt;0,males!AJ34,"")</f>
        <v>1.7</v>
      </c>
      <c r="AM19" s="112">
        <f>IF(males!AJ35&gt;0,males!AJ35,"")</f>
        <v>0.15454545454545454</v>
      </c>
      <c r="AN19" s="111">
        <f>IF(males!AJ37&gt;0,males!AJ37,"")</f>
        <v>12.6</v>
      </c>
      <c r="AO19" s="111">
        <f>IF(males!AJ38&gt;0,males!AJ38,"")</f>
        <v>1.6</v>
      </c>
      <c r="AP19" s="112">
        <f>IF(males!AJ39&gt;0,males!AJ39,"")</f>
        <v>0.126984126984127</v>
      </c>
    </row>
    <row r="20" spans="1:42" ht="14">
      <c r="A20" s="63" t="str">
        <f t="shared" ref="A20:B31" si="1">A$2</f>
        <v>Genus species</v>
      </c>
      <c r="B20" s="79" t="str">
        <f t="shared" si="1"/>
        <v>Country.sample</v>
      </c>
      <c r="C20" s="101">
        <f>males!AL1</f>
        <v>18</v>
      </c>
      <c r="D20" s="102">
        <f>IF(males!AL3&gt;0,males!AL3,"")</f>
        <v>213</v>
      </c>
      <c r="E20" s="113">
        <f>IF(males!AL4&gt;0,males!AL4,"")</f>
        <v>41.8</v>
      </c>
      <c r="F20" s="113">
        <f>IF(males!AL6&gt;0,males!AL6,"")</f>
        <v>17.600000000000001</v>
      </c>
      <c r="G20" s="113">
        <f>IF(males!AL7&gt;0,males!AL7,"")</f>
        <v>7.1</v>
      </c>
      <c r="H20" s="113">
        <f>IF(males!AL8&gt;0,males!AL8,"")</f>
        <v>19.3</v>
      </c>
      <c r="I20" s="113">
        <f>IF(males!AL9&gt;0,males!AL9,"")</f>
        <v>5.32</v>
      </c>
      <c r="J20" s="113">
        <f>IF(males!AL10&gt;0,males!AL10,"")</f>
        <v>43.7</v>
      </c>
      <c r="K20" s="112">
        <f>IF(males!AL11&gt;0,males!AL11,"")</f>
        <v>0.2051643192488263</v>
      </c>
      <c r="L20" s="114">
        <f>IF(males!AL12&gt;0,males!AL12,"")</f>
        <v>0.91191709844559588</v>
      </c>
      <c r="M20" s="115">
        <f>IF(males!AL14&gt;0,males!AL14,"")</f>
        <v>28.6</v>
      </c>
      <c r="N20" s="113" t="e">
        <f>IF(males!#REF!&gt;0,males!#REF!,"")</f>
        <v>#REF!</v>
      </c>
      <c r="O20" s="113" t="e">
        <f>IF(males!#REF!&gt;0,males!#REF!,"")</f>
        <v>#REF!</v>
      </c>
      <c r="P20" s="113">
        <f>IF(males!AL15&gt;0,males!AL15,"")</f>
        <v>51.2</v>
      </c>
      <c r="Q20" s="113" t="e">
        <f>IF(males!#REF!&gt;0,males!#REF!,"")</f>
        <v>#REF!</v>
      </c>
      <c r="R20" s="113">
        <f>IF(males!AL16&gt;0,males!AL16,"")</f>
        <v>17.3</v>
      </c>
      <c r="S20" s="113">
        <f>IF(males!AL17&gt;0,males!AL17,"")</f>
        <v>40</v>
      </c>
      <c r="T20" s="113" t="e">
        <f>IF(males!#REF!&gt;0,males!#REF!,"")</f>
        <v>#REF!</v>
      </c>
      <c r="U20" s="113">
        <f>IF(males!AL18&gt;0,males!AL18,"")</f>
        <v>14.5</v>
      </c>
      <c r="V20" s="113">
        <f>IF(males!AL19&gt;0,males!AL19,"")</f>
        <v>49.58</v>
      </c>
      <c r="W20" s="113" t="e">
        <f>IF(males!#REF!&gt;0,males!#REF!,"")</f>
        <v>#REF!</v>
      </c>
      <c r="X20" s="113" t="e">
        <f>IF(males!#REF!&gt;0,males!#REF!,"")</f>
        <v>#REF!</v>
      </c>
      <c r="Y20" s="113">
        <f>IF(males!AL20&gt;0,males!AL20,"")</f>
        <v>3.3</v>
      </c>
      <c r="Z20" s="113" t="e">
        <f>IF(males!#REF!&gt;0,males!#REF!,"")</f>
        <v>#REF!</v>
      </c>
      <c r="AA20" s="113" t="e">
        <f>IF(males!#REF!&gt;0,males!#REF!,"")</f>
        <v>#REF!</v>
      </c>
      <c r="AB20" s="113">
        <f>IF(males!AL21&gt;0,males!AL21,"")</f>
        <v>3.7</v>
      </c>
      <c r="AC20" s="113">
        <f>IF(males!AL22&gt;0,males!AL22,"")</f>
        <v>8</v>
      </c>
      <c r="AD20" s="113">
        <f>IF(males!AL23&gt;0,males!AL23,"")</f>
        <v>13.9</v>
      </c>
      <c r="AE20" s="113">
        <f>IF(males!AL25&gt;0,males!AL25,"")</f>
        <v>12.3</v>
      </c>
      <c r="AF20" s="113">
        <f>IF(males!AL26&gt;0,males!AL26,"")</f>
        <v>1.7</v>
      </c>
      <c r="AG20" s="112">
        <f>IF(males!AL27&gt;0,males!AL27,"")</f>
        <v>0.13821138211382111</v>
      </c>
      <c r="AH20" s="113">
        <f>IF(males!AL29&gt;0,males!AL29,"")</f>
        <v>11.7</v>
      </c>
      <c r="AI20" s="113">
        <f>IF(males!AL30&gt;0,males!AL30,"")</f>
        <v>1.6</v>
      </c>
      <c r="AJ20" s="112">
        <f>IF(males!AL31&gt;0,males!AL31,"")</f>
        <v>0.13675213675213677</v>
      </c>
      <c r="AK20" s="113">
        <f>IF(males!AL33&gt;0,males!AL33,"")</f>
        <v>11.8</v>
      </c>
      <c r="AL20" s="111" t="str">
        <f>IF(males!AL34&gt;0,males!AL34,"")</f>
        <v/>
      </c>
      <c r="AM20" s="112" t="str">
        <f>IF(males!AL35&gt;0,males!AL35,"")</f>
        <v/>
      </c>
      <c r="AN20" s="111">
        <f>IF(males!AL37&gt;0,males!AL37,"")</f>
        <v>14.8</v>
      </c>
      <c r="AO20" s="111" t="str">
        <f>IF(males!AL38&gt;0,males!AL38,"")</f>
        <v/>
      </c>
      <c r="AP20" s="112" t="str">
        <f>IF(males!AL39&gt;0,males!AL39,"")</f>
        <v/>
      </c>
    </row>
    <row r="21" spans="1:42" ht="14">
      <c r="A21" s="63" t="str">
        <f t="shared" si="1"/>
        <v>Genus species</v>
      </c>
      <c r="B21" s="79" t="str">
        <f t="shared" si="1"/>
        <v>Country.sample</v>
      </c>
      <c r="C21" s="101">
        <f>males!AN1</f>
        <v>19</v>
      </c>
      <c r="D21" s="102">
        <f>IF(males!AN3&gt;0,males!AN3,"")</f>
        <v>201</v>
      </c>
      <c r="E21" s="113">
        <f>IF(males!AN4&gt;0,males!AN4,"")</f>
        <v>42.1</v>
      </c>
      <c r="F21" s="113">
        <f>IF(males!AN6&gt;0,males!AN6,"")</f>
        <v>16.3</v>
      </c>
      <c r="G21" s="113">
        <f>IF(males!AN7&gt;0,males!AN7,"")</f>
        <v>7.4</v>
      </c>
      <c r="H21" s="113">
        <f>IF(males!AN8&gt;0,males!AN8,"")</f>
        <v>19.7</v>
      </c>
      <c r="I21" s="113">
        <f>IF(males!AN9&gt;0,males!AN9,"")</f>
        <v>5.3</v>
      </c>
      <c r="J21" s="113">
        <f>IF(males!AN10&gt;0,males!AN10,"")</f>
        <v>44.4</v>
      </c>
      <c r="K21" s="112">
        <f>IF(males!AN11&gt;0,males!AN11,"")</f>
        <v>0.22089552238805971</v>
      </c>
      <c r="L21" s="114">
        <f>IF(males!AN12&gt;0,males!AN12,"")</f>
        <v>0.82741116751269039</v>
      </c>
      <c r="M21" s="115" t="str">
        <f>IF(males!AN14&gt;0,males!AN14,"")</f>
        <v/>
      </c>
      <c r="N21" s="113" t="e">
        <f>IF(males!#REF!&gt;0,males!#REF!,"")</f>
        <v>#REF!</v>
      </c>
      <c r="O21" s="113" t="e">
        <f>IF(males!#REF!&gt;0,males!#REF!,"")</f>
        <v>#REF!</v>
      </c>
      <c r="P21" s="113">
        <f>IF(males!AN15&gt;0,males!AN15,"")</f>
        <v>55.7</v>
      </c>
      <c r="Q21" s="113" t="e">
        <f>IF(males!#REF!&gt;0,males!#REF!,"")</f>
        <v>#REF!</v>
      </c>
      <c r="R21" s="113">
        <f>IF(males!AN16&gt;0,males!AN16,"")</f>
        <v>18.7</v>
      </c>
      <c r="S21" s="113">
        <f>IF(males!AN17&gt;0,males!AN17,"")</f>
        <v>38.9</v>
      </c>
      <c r="T21" s="113" t="e">
        <f>IF(males!#REF!&gt;0,males!#REF!,"")</f>
        <v>#REF!</v>
      </c>
      <c r="U21" s="113">
        <f>IF(males!AN18&gt;0,males!AN18,"")</f>
        <v>13.9</v>
      </c>
      <c r="V21" s="113">
        <f>IF(males!AN19&gt;0,males!AN19,"")</f>
        <v>58.8</v>
      </c>
      <c r="W21" s="113" t="e">
        <f>IF(males!#REF!&gt;0,males!#REF!,"")</f>
        <v>#REF!</v>
      </c>
      <c r="X21" s="113" t="e">
        <f>IF(males!#REF!&gt;0,males!#REF!,"")</f>
        <v>#REF!</v>
      </c>
      <c r="Y21" s="113">
        <f>IF(males!AN20&gt;0,males!AN20,"")</f>
        <v>3.5</v>
      </c>
      <c r="Z21" s="113" t="e">
        <f>IF(males!#REF!&gt;0,males!#REF!,"")</f>
        <v>#REF!</v>
      </c>
      <c r="AA21" s="113" t="e">
        <f>IF(males!#REF!&gt;0,males!#REF!,"")</f>
        <v>#REF!</v>
      </c>
      <c r="AB21" s="113">
        <f>IF(males!AN21&gt;0,males!AN21,"")</f>
        <v>3.5</v>
      </c>
      <c r="AC21" s="113">
        <f>IF(males!AN22&gt;0,males!AN22,"")</f>
        <v>10</v>
      </c>
      <c r="AD21" s="113">
        <f>IF(males!AN23&gt;0,males!AN23,"")</f>
        <v>13.4</v>
      </c>
      <c r="AE21" s="113">
        <f>IF(males!AN25&gt;0,males!AN25,"")</f>
        <v>12.3</v>
      </c>
      <c r="AF21" s="113">
        <f>IF(males!AN26&gt;0,males!AN26,"")</f>
        <v>1.7</v>
      </c>
      <c r="AG21" s="112">
        <f>IF(males!AN27&gt;0,males!AN27,"")</f>
        <v>0.13821138211382111</v>
      </c>
      <c r="AH21" s="113">
        <f>IF(males!AN29&gt;0,males!AN29,"")</f>
        <v>11.3</v>
      </c>
      <c r="AI21" s="113" t="str">
        <f>IF(males!AN30&gt;0,males!AN30,"")</f>
        <v/>
      </c>
      <c r="AJ21" s="112" t="str">
        <f>IF(males!AN31&gt;0,males!AN31,"")</f>
        <v/>
      </c>
      <c r="AK21" s="113" t="str">
        <f>IF(males!AN33&gt;0,males!AN33,"")</f>
        <v/>
      </c>
      <c r="AL21" s="111" t="str">
        <f>IF(males!AN34&gt;0,males!AN34,"")</f>
        <v/>
      </c>
      <c r="AM21" s="112" t="str">
        <f>IF(males!AN35&gt;0,males!AN35,"")</f>
        <v/>
      </c>
      <c r="AN21" s="111">
        <f>IF(males!AN37&gt;0,males!AN37,"")</f>
        <v>13.6</v>
      </c>
      <c r="AO21" s="111" t="str">
        <f>IF(males!AN38&gt;0,males!AN38,"")</f>
        <v/>
      </c>
      <c r="AP21" s="112" t="str">
        <f>IF(males!AN39&gt;0,males!AN39,"")</f>
        <v/>
      </c>
    </row>
    <row r="22" spans="1:42" ht="14">
      <c r="A22" s="63" t="str">
        <f t="shared" si="1"/>
        <v>Genus species</v>
      </c>
      <c r="B22" s="79" t="str">
        <f t="shared" si="1"/>
        <v>Country.sample</v>
      </c>
      <c r="C22" s="101">
        <f>males!AP1</f>
        <v>20</v>
      </c>
      <c r="D22" s="102">
        <f>IF(males!AP3&gt;0,males!AP3,"")</f>
        <v>190</v>
      </c>
      <c r="E22" s="113">
        <f>IF(males!AP4&gt;0,males!AP4,"")</f>
        <v>40.9</v>
      </c>
      <c r="F22" s="113">
        <f>IF(males!AP6&gt;0,males!AP6,"")</f>
        <v>16.600000000000001</v>
      </c>
      <c r="G22" s="113">
        <f>IF(males!AP7&gt;0,males!AP7,"")</f>
        <v>7.4</v>
      </c>
      <c r="H22" s="113">
        <f>IF(males!AP8&gt;0,males!AP8,"")</f>
        <v>20</v>
      </c>
      <c r="I22" s="113">
        <f>IF(males!AP9&gt;0,males!AP9,"")</f>
        <v>5.3</v>
      </c>
      <c r="J22" s="113">
        <f>IF(males!AP10&gt;0,males!AP10,"")</f>
        <v>41.84</v>
      </c>
      <c r="K22" s="112">
        <f>IF(males!AP11&gt;0,males!AP11,"")</f>
        <v>0.2202105263157895</v>
      </c>
      <c r="L22" s="114">
        <f>IF(males!AP12&gt;0,males!AP12,"")</f>
        <v>0.83000000000000007</v>
      </c>
      <c r="M22" s="115">
        <f>IF(males!AP14&gt;0,males!AP14,"")</f>
        <v>40.590000000000003</v>
      </c>
      <c r="N22" s="113" t="e">
        <f>IF(males!#REF!&gt;0,males!#REF!,"")</f>
        <v>#REF!</v>
      </c>
      <c r="O22" s="113" t="e">
        <f>IF(males!#REF!&gt;0,males!#REF!,"")</f>
        <v>#REF!</v>
      </c>
      <c r="P22" s="113">
        <f>IF(males!AP15&gt;0,males!AP15,"")</f>
        <v>53.13</v>
      </c>
      <c r="Q22" s="113" t="e">
        <f>IF(males!#REF!&gt;0,males!#REF!,"")</f>
        <v>#REF!</v>
      </c>
      <c r="R22" s="113">
        <f>IF(males!AP16&gt;0,males!AP16,"")</f>
        <v>21.45</v>
      </c>
      <c r="S22" s="113">
        <f>IF(males!AP17&gt;0,males!AP17,"")</f>
        <v>39.770000000000003</v>
      </c>
      <c r="T22" s="113" t="e">
        <f>IF(males!#REF!&gt;0,males!#REF!,"")</f>
        <v>#REF!</v>
      </c>
      <c r="U22" s="113">
        <f>IF(males!AP18&gt;0,males!AP18,"")</f>
        <v>14.83</v>
      </c>
      <c r="V22" s="113">
        <f>IF(males!AP19&gt;0,males!AP19,"")</f>
        <v>60.5</v>
      </c>
      <c r="W22" s="113" t="e">
        <f>IF(males!#REF!&gt;0,males!#REF!,"")</f>
        <v>#REF!</v>
      </c>
      <c r="X22" s="113" t="e">
        <f>IF(males!#REF!&gt;0,males!#REF!,"")</f>
        <v>#REF!</v>
      </c>
      <c r="Y22" s="113">
        <f>IF(males!AP20&gt;0,males!AP20,"")</f>
        <v>3.2</v>
      </c>
      <c r="Z22" s="113" t="e">
        <f>IF(males!#REF!&gt;0,males!#REF!,"")</f>
        <v>#REF!</v>
      </c>
      <c r="AA22" s="113" t="e">
        <f>IF(males!#REF!&gt;0,males!#REF!,"")</f>
        <v>#REF!</v>
      </c>
      <c r="AB22" s="113">
        <f>IF(males!AP21&gt;0,males!AP21,"")</f>
        <v>3.3</v>
      </c>
      <c r="AC22" s="113">
        <f>IF(males!AP22&gt;0,males!AP22,"")</f>
        <v>8</v>
      </c>
      <c r="AD22" s="113" t="str">
        <f>IF(males!AP23&gt;0,males!AP23,"")</f>
        <v/>
      </c>
      <c r="AE22" s="113">
        <f>IF(males!AP25&gt;0,males!AP25,"")</f>
        <v>13</v>
      </c>
      <c r="AF22" s="113" t="str">
        <f>IF(males!AP26&gt;0,males!AP26,"")</f>
        <v/>
      </c>
      <c r="AG22" s="112" t="str">
        <f>IF(males!AP27&gt;0,males!AP27,"")</f>
        <v/>
      </c>
      <c r="AH22" s="113">
        <f>IF(males!AP29&gt;0,males!AP29,"")</f>
        <v>12.4</v>
      </c>
      <c r="AI22" s="113" t="str">
        <f>IF(males!AP30&gt;0,males!AP30,"")</f>
        <v/>
      </c>
      <c r="AJ22" s="112" t="str">
        <f>IF(males!AP31&gt;0,males!AP31,"")</f>
        <v/>
      </c>
      <c r="AK22" s="113">
        <f>IF(males!AP33&gt;0,males!AP33,"")</f>
        <v>12.5</v>
      </c>
      <c r="AL22" s="111" t="str">
        <f>IF(males!AP34&gt;0,males!AP34,"")</f>
        <v/>
      </c>
      <c r="AM22" s="112" t="str">
        <f>IF(males!AP35&gt;0,males!AP35,"")</f>
        <v/>
      </c>
      <c r="AN22" s="111">
        <f>IF(males!AP37&gt;0,males!AP37,"")</f>
        <v>14</v>
      </c>
      <c r="AO22" s="111" t="str">
        <f>IF(males!AP38&gt;0,males!AP38,"")</f>
        <v/>
      </c>
      <c r="AP22" s="112" t="str">
        <f>IF(males!AP39&gt;0,males!AP39,"")</f>
        <v/>
      </c>
    </row>
    <row r="23" spans="1:42" ht="14">
      <c r="A23" s="63" t="str">
        <f t="shared" si="1"/>
        <v>Genus species</v>
      </c>
      <c r="B23" s="79" t="str">
        <f t="shared" si="1"/>
        <v>Country.sample</v>
      </c>
      <c r="C23" s="101">
        <f>males!AR1</f>
        <v>22</v>
      </c>
      <c r="D23" s="102" t="str">
        <f>IF(males!AR3&gt;0,males!AR3,"")</f>
        <v/>
      </c>
      <c r="E23" s="113" t="str">
        <f>IF(males!AR4&gt;0,males!AR4,"")</f>
        <v/>
      </c>
      <c r="F23" s="113" t="str">
        <f>IF(males!AR6&gt;0,males!AR6,"")</f>
        <v/>
      </c>
      <c r="G23" s="113" t="str">
        <f>IF(males!AR7&gt;0,males!AR7,"")</f>
        <v/>
      </c>
      <c r="H23" s="113" t="str">
        <f>IF(males!AR8&gt;0,males!AR8,"")</f>
        <v/>
      </c>
      <c r="I23" s="113" t="str">
        <f>IF(males!AR9&gt;0,males!AR9,"")</f>
        <v/>
      </c>
      <c r="J23" s="113" t="str">
        <f>IF(males!AR10&gt;0,males!AR10,"")</f>
        <v/>
      </c>
      <c r="K23" s="112" t="str">
        <f>IF(males!AR11&gt;0,males!AR11,"")</f>
        <v/>
      </c>
      <c r="L23" s="114" t="str">
        <f>IF(males!AR12&gt;0,males!AR12,"")</f>
        <v/>
      </c>
      <c r="M23" s="115" t="str">
        <f>IF(males!AR14&gt;0,males!AR14,"")</f>
        <v/>
      </c>
      <c r="N23" s="113" t="e">
        <f>IF(males!#REF!&gt;0,males!#REF!,"")</f>
        <v>#REF!</v>
      </c>
      <c r="O23" s="113" t="e">
        <f>IF(males!#REF!&gt;0,males!#REF!,"")</f>
        <v>#REF!</v>
      </c>
      <c r="P23" s="113" t="str">
        <f>IF(males!AR15&gt;0,males!AR15,"")</f>
        <v/>
      </c>
      <c r="Q23" s="113" t="e">
        <f>IF(males!#REF!&gt;0,males!#REF!,"")</f>
        <v>#REF!</v>
      </c>
      <c r="R23" s="113" t="str">
        <f>IF(males!AR16&gt;0,males!AR16,"")</f>
        <v/>
      </c>
      <c r="S23" s="113" t="str">
        <f>IF(males!AR17&gt;0,males!AR17,"")</f>
        <v/>
      </c>
      <c r="T23" s="113" t="e">
        <f>IF(males!#REF!&gt;0,males!#REF!,"")</f>
        <v>#REF!</v>
      </c>
      <c r="U23" s="113" t="str">
        <f>IF(males!AR18&gt;0,males!AR18,"")</f>
        <v/>
      </c>
      <c r="V23" s="113" t="str">
        <f>IF(males!AR19&gt;0,males!AR19,"")</f>
        <v/>
      </c>
      <c r="W23" s="113" t="e">
        <f>IF(males!#REF!&gt;0,males!#REF!,"")</f>
        <v>#REF!</v>
      </c>
      <c r="X23" s="113" t="e">
        <f>IF(males!#REF!&gt;0,males!#REF!,"")</f>
        <v>#REF!</v>
      </c>
      <c r="Y23" s="113" t="str">
        <f>IF(males!AR20&gt;0,males!AR20,"")</f>
        <v/>
      </c>
      <c r="Z23" s="113" t="e">
        <f>IF(males!#REF!&gt;0,males!#REF!,"")</f>
        <v>#REF!</v>
      </c>
      <c r="AA23" s="113" t="e">
        <f>IF(males!#REF!&gt;0,males!#REF!,"")</f>
        <v>#REF!</v>
      </c>
      <c r="AB23" s="113" t="str">
        <f>IF(males!AR21&gt;0,males!AR21,"")</f>
        <v/>
      </c>
      <c r="AC23" s="113" t="str">
        <f>IF(males!AR22&gt;0,males!AR22,"")</f>
        <v/>
      </c>
      <c r="AD23" s="113" t="str">
        <f>IF(males!AR23&gt;0,males!AR23,"")</f>
        <v/>
      </c>
      <c r="AE23" s="113" t="str">
        <f>IF(males!AR25&gt;0,males!AR25,"")</f>
        <v/>
      </c>
      <c r="AF23" s="113" t="str">
        <f>IF(males!AR26&gt;0,males!AR26,"")</f>
        <v/>
      </c>
      <c r="AG23" s="112" t="str">
        <f>IF(males!AR27&gt;0,males!AR27,"")</f>
        <v/>
      </c>
      <c r="AH23" s="113" t="str">
        <f>IF(males!AR29&gt;0,males!AR29,"")</f>
        <v/>
      </c>
      <c r="AI23" s="113" t="str">
        <f>IF(males!AR30&gt;0,males!AR30,"")</f>
        <v/>
      </c>
      <c r="AJ23" s="112" t="str">
        <f>IF(males!AR31&gt;0,males!AR31,"")</f>
        <v/>
      </c>
      <c r="AK23" s="113" t="str">
        <f>IF(males!AR33&gt;0,males!AR33,"")</f>
        <v/>
      </c>
      <c r="AL23" s="111" t="str">
        <f>IF(males!AR34&gt;0,males!AR34,"")</f>
        <v/>
      </c>
      <c r="AM23" s="112" t="str">
        <f>IF(males!AR35&gt;0,males!AR35,"")</f>
        <v/>
      </c>
      <c r="AN23" s="111" t="str">
        <f>IF(males!AR37&gt;0,males!AR37,"")</f>
        <v/>
      </c>
      <c r="AO23" s="111" t="str">
        <f>IF(males!AR38&gt;0,males!AR38,"")</f>
        <v/>
      </c>
      <c r="AP23" s="112" t="str">
        <f>IF(males!AR39&gt;0,males!AR39,"")</f>
        <v/>
      </c>
    </row>
    <row r="24" spans="1:42" ht="14">
      <c r="A24" s="63" t="str">
        <f t="shared" si="1"/>
        <v>Genus species</v>
      </c>
      <c r="B24" s="79" t="str">
        <f t="shared" si="1"/>
        <v>Country.sample</v>
      </c>
      <c r="C24" s="101">
        <f>males!AT1</f>
        <v>23</v>
      </c>
      <c r="D24" s="102" t="str">
        <f>IF(males!AT3&gt;0,males!AT3,"")</f>
        <v/>
      </c>
      <c r="E24" s="113" t="str">
        <f>IF(males!AT4&gt;0,males!AT4,"")</f>
        <v/>
      </c>
      <c r="F24" s="113" t="str">
        <f>IF(males!AT6&gt;0,males!AT6,"")</f>
        <v/>
      </c>
      <c r="G24" s="113" t="str">
        <f>IF(males!AT7&gt;0,males!AT7,"")</f>
        <v/>
      </c>
      <c r="H24" s="113" t="str">
        <f>IF(males!AT8&gt;0,males!AT8,"")</f>
        <v/>
      </c>
      <c r="I24" s="113" t="str">
        <f>IF(males!AT9&gt;0,males!AT9,"")</f>
        <v/>
      </c>
      <c r="J24" s="113" t="str">
        <f>IF(males!AT10&gt;0,males!AT10,"")</f>
        <v/>
      </c>
      <c r="K24" s="112" t="str">
        <f>IF(males!AT11&gt;0,males!AT11,"")</f>
        <v/>
      </c>
      <c r="L24" s="114" t="str">
        <f>IF(males!AT12&gt;0,males!AT12,"")</f>
        <v/>
      </c>
      <c r="M24" s="115" t="str">
        <f>IF(males!AT14&gt;0,males!AT14,"")</f>
        <v/>
      </c>
      <c r="N24" s="113" t="e">
        <f>IF(males!#REF!&gt;0,males!#REF!,"")</f>
        <v>#REF!</v>
      </c>
      <c r="O24" s="113" t="e">
        <f>IF(males!#REF!&gt;0,males!#REF!,"")</f>
        <v>#REF!</v>
      </c>
      <c r="P24" s="113" t="str">
        <f>IF(males!AT15&gt;0,males!AT15,"")</f>
        <v/>
      </c>
      <c r="Q24" s="113" t="e">
        <f>IF(males!#REF!&gt;0,males!#REF!,"")</f>
        <v>#REF!</v>
      </c>
      <c r="R24" s="113" t="str">
        <f>IF(males!AT16&gt;0,males!AT16,"")</f>
        <v/>
      </c>
      <c r="S24" s="113" t="str">
        <f>IF(males!AT17&gt;0,males!AT17,"")</f>
        <v/>
      </c>
      <c r="T24" s="113" t="e">
        <f>IF(males!#REF!&gt;0,males!#REF!,"")</f>
        <v>#REF!</v>
      </c>
      <c r="U24" s="113" t="str">
        <f>IF(males!AT18&gt;0,males!AT18,"")</f>
        <v/>
      </c>
      <c r="V24" s="113" t="str">
        <f>IF(males!AT19&gt;0,males!AT19,"")</f>
        <v/>
      </c>
      <c r="W24" s="113" t="e">
        <f>IF(males!#REF!&gt;0,males!#REF!,"")</f>
        <v>#REF!</v>
      </c>
      <c r="X24" s="113" t="e">
        <f>IF(males!#REF!&gt;0,males!#REF!,"")</f>
        <v>#REF!</v>
      </c>
      <c r="Y24" s="113" t="str">
        <f>IF(males!AT20&gt;0,males!AT20,"")</f>
        <v/>
      </c>
      <c r="Z24" s="113" t="e">
        <f>IF(males!#REF!&gt;0,males!#REF!,"")</f>
        <v>#REF!</v>
      </c>
      <c r="AA24" s="113" t="e">
        <f>IF(males!#REF!&gt;0,males!#REF!,"")</f>
        <v>#REF!</v>
      </c>
      <c r="AB24" s="113" t="str">
        <f>IF(males!AT21&gt;0,males!AT21,"")</f>
        <v/>
      </c>
      <c r="AC24" s="113" t="str">
        <f>IF(males!AT22&gt;0,males!AT22,"")</f>
        <v/>
      </c>
      <c r="AD24" s="113" t="str">
        <f>IF(males!AT23&gt;0,males!AT23,"")</f>
        <v/>
      </c>
      <c r="AE24" s="113" t="str">
        <f>IF(males!AT25&gt;0,males!AT25,"")</f>
        <v/>
      </c>
      <c r="AF24" s="113" t="str">
        <f>IF(males!AT26&gt;0,males!AT26,"")</f>
        <v/>
      </c>
      <c r="AG24" s="112" t="str">
        <f>IF(males!AT27&gt;0,males!AT27,"")</f>
        <v/>
      </c>
      <c r="AH24" s="113" t="str">
        <f>IF(males!AT29&gt;0,males!AT29,"")</f>
        <v/>
      </c>
      <c r="AI24" s="113" t="str">
        <f>IF(males!AT30&gt;0,males!AT30,"")</f>
        <v/>
      </c>
      <c r="AJ24" s="112" t="str">
        <f>IF(males!AT31&gt;0,males!AT31,"")</f>
        <v/>
      </c>
      <c r="AK24" s="113" t="str">
        <f>IF(males!AT33&gt;0,males!AT33,"")</f>
        <v/>
      </c>
      <c r="AL24" s="111" t="str">
        <f>IF(males!AT34&gt;0,males!AT34,"")</f>
        <v/>
      </c>
      <c r="AM24" s="112" t="str">
        <f>IF(males!AT35&gt;0,males!AT35,"")</f>
        <v/>
      </c>
      <c r="AN24" s="111" t="str">
        <f>IF(males!AT37&gt;0,males!AT37,"")</f>
        <v/>
      </c>
      <c r="AO24" s="111" t="str">
        <f>IF(males!AT38&gt;0,males!AT38,"")</f>
        <v/>
      </c>
      <c r="AP24" s="112" t="str">
        <f>IF(males!AT39&gt;0,males!AT39,"")</f>
        <v/>
      </c>
    </row>
    <row r="25" spans="1:42" ht="14">
      <c r="A25" s="63" t="str">
        <f t="shared" si="1"/>
        <v>Genus species</v>
      </c>
      <c r="B25" s="79" t="str">
        <f t="shared" si="1"/>
        <v>Country.sample</v>
      </c>
      <c r="C25" s="101">
        <f>males!AV1</f>
        <v>24</v>
      </c>
      <c r="D25" s="102" t="str">
        <f>IF(males!AV3&gt;0,males!AV3,"")</f>
        <v/>
      </c>
      <c r="E25" s="113" t="str">
        <f>IF(males!AV4&gt;0,males!AV4,"")</f>
        <v/>
      </c>
      <c r="F25" s="113" t="str">
        <f>IF(males!AV6&gt;0,males!AV6,"")</f>
        <v/>
      </c>
      <c r="G25" s="113" t="str">
        <f>IF(males!AV7&gt;0,males!AV7,"")</f>
        <v/>
      </c>
      <c r="H25" s="113" t="str">
        <f>IF(males!AV8&gt;0,males!AV8,"")</f>
        <v/>
      </c>
      <c r="I25" s="113" t="str">
        <f>IF(males!AV9&gt;0,males!AV9,"")</f>
        <v/>
      </c>
      <c r="J25" s="113" t="str">
        <f>IF(males!AV10&gt;0,males!AV10,"")</f>
        <v/>
      </c>
      <c r="K25" s="112" t="str">
        <f>IF(males!AV11&gt;0,males!AV11,"")</f>
        <v/>
      </c>
      <c r="L25" s="114" t="str">
        <f>IF(males!AV12&gt;0,males!AV12,"")</f>
        <v/>
      </c>
      <c r="M25" s="115" t="str">
        <f>IF(males!AV14&gt;0,males!AV14,"")</f>
        <v/>
      </c>
      <c r="N25" s="113" t="e">
        <f>IF(males!#REF!&gt;0,males!#REF!,"")</f>
        <v>#REF!</v>
      </c>
      <c r="O25" s="113" t="e">
        <f>IF(males!#REF!&gt;0,males!#REF!,"")</f>
        <v>#REF!</v>
      </c>
      <c r="P25" s="113" t="str">
        <f>IF(males!AV15&gt;0,males!AV15,"")</f>
        <v/>
      </c>
      <c r="Q25" s="113" t="e">
        <f>IF(males!#REF!&gt;0,males!#REF!,"")</f>
        <v>#REF!</v>
      </c>
      <c r="R25" s="113" t="str">
        <f>IF(males!AV16&gt;0,males!AV16,"")</f>
        <v/>
      </c>
      <c r="S25" s="113" t="str">
        <f>IF(males!AV17&gt;0,males!AV17,"")</f>
        <v/>
      </c>
      <c r="T25" s="113" t="e">
        <f>IF(males!#REF!&gt;0,males!#REF!,"")</f>
        <v>#REF!</v>
      </c>
      <c r="U25" s="113" t="str">
        <f>IF(males!AV18&gt;0,males!AV18,"")</f>
        <v/>
      </c>
      <c r="V25" s="113" t="str">
        <f>IF(males!AV19&gt;0,males!AV19,"")</f>
        <v/>
      </c>
      <c r="W25" s="113" t="e">
        <f>IF(males!#REF!&gt;0,males!#REF!,"")</f>
        <v>#REF!</v>
      </c>
      <c r="X25" s="113" t="e">
        <f>IF(males!#REF!&gt;0,males!#REF!,"")</f>
        <v>#REF!</v>
      </c>
      <c r="Y25" s="113" t="str">
        <f>IF(males!AV20&gt;0,males!AV20,"")</f>
        <v/>
      </c>
      <c r="Z25" s="113" t="e">
        <f>IF(males!#REF!&gt;0,males!#REF!,"")</f>
        <v>#REF!</v>
      </c>
      <c r="AA25" s="113" t="e">
        <f>IF(males!#REF!&gt;0,males!#REF!,"")</f>
        <v>#REF!</v>
      </c>
      <c r="AB25" s="113" t="str">
        <f>IF(males!AV21&gt;0,males!AV21,"")</f>
        <v/>
      </c>
      <c r="AC25" s="113" t="str">
        <f>IF(males!AV22&gt;0,males!AV22,"")</f>
        <v/>
      </c>
      <c r="AD25" s="113" t="str">
        <f>IF(males!AV23&gt;0,males!AV23,"")</f>
        <v/>
      </c>
      <c r="AE25" s="113" t="str">
        <f>IF(males!AV25&gt;0,males!AV25,"")</f>
        <v/>
      </c>
      <c r="AF25" s="113" t="str">
        <f>IF(males!AV26&gt;0,males!AV26,"")</f>
        <v/>
      </c>
      <c r="AG25" s="112" t="str">
        <f>IF(males!AV27&gt;0,males!AV27,"")</f>
        <v/>
      </c>
      <c r="AH25" s="113" t="str">
        <f>IF(males!AV29&gt;0,males!AV29,"")</f>
        <v/>
      </c>
      <c r="AI25" s="113" t="str">
        <f>IF(males!AV30&gt;0,males!AV30,"")</f>
        <v/>
      </c>
      <c r="AJ25" s="112" t="str">
        <f>IF(males!AV31&gt;0,males!AV31,"")</f>
        <v/>
      </c>
      <c r="AK25" s="113" t="str">
        <f>IF(males!AV33&gt;0,males!AV33,"")</f>
        <v/>
      </c>
      <c r="AL25" s="111" t="str">
        <f>IF(males!AV34&gt;0,males!AV34,"")</f>
        <v/>
      </c>
      <c r="AM25" s="112" t="str">
        <f>IF(males!AV35&gt;0,males!AV35,"")</f>
        <v/>
      </c>
      <c r="AN25" s="111" t="str">
        <f>IF(males!AV37&gt;0,males!AV37,"")</f>
        <v/>
      </c>
      <c r="AO25" s="111" t="str">
        <f>IF(males!AV38&gt;0,males!AV38,"")</f>
        <v/>
      </c>
      <c r="AP25" s="112" t="str">
        <f>IF(males!AV39&gt;0,males!AV39,"")</f>
        <v/>
      </c>
    </row>
    <row r="26" spans="1:42" ht="14">
      <c r="A26" s="63" t="str">
        <f t="shared" si="1"/>
        <v>Genus species</v>
      </c>
      <c r="B26" s="79" t="str">
        <f t="shared" si="1"/>
        <v>Country.sample</v>
      </c>
      <c r="C26" s="101">
        <f>males!AX1</f>
        <v>25</v>
      </c>
      <c r="D26" s="102" t="str">
        <f>IF(males!AX3&gt;0,males!AX3,"")</f>
        <v/>
      </c>
      <c r="E26" s="113" t="str">
        <f>IF(males!AX4&gt;0,males!AX4,"")</f>
        <v/>
      </c>
      <c r="F26" s="113" t="str">
        <f>IF(males!AX6&gt;0,males!AX6,"")</f>
        <v/>
      </c>
      <c r="G26" s="113" t="str">
        <f>IF(males!AX7&gt;0,males!AX7,"")</f>
        <v/>
      </c>
      <c r="H26" s="113" t="str">
        <f>IF(males!AX8&gt;0,males!AX8,"")</f>
        <v/>
      </c>
      <c r="I26" s="113" t="str">
        <f>IF(males!AX9&gt;0,males!AX9,"")</f>
        <v/>
      </c>
      <c r="J26" s="113" t="str">
        <f>IF(males!AX10&gt;0,males!AX10,"")</f>
        <v/>
      </c>
      <c r="K26" s="112" t="str">
        <f>IF(males!AX11&gt;0,males!AX11,"")</f>
        <v/>
      </c>
      <c r="L26" s="114" t="str">
        <f>IF(males!AX12&gt;0,males!AX12,"")</f>
        <v/>
      </c>
      <c r="M26" s="115" t="str">
        <f>IF(males!AX14&gt;0,males!AX14,"")</f>
        <v/>
      </c>
      <c r="N26" s="113" t="e">
        <f>IF(males!#REF!&gt;0,males!#REF!,"")</f>
        <v>#REF!</v>
      </c>
      <c r="O26" s="113" t="e">
        <f>IF(males!#REF!&gt;0,males!#REF!,"")</f>
        <v>#REF!</v>
      </c>
      <c r="P26" s="113" t="str">
        <f>IF(males!AX15&gt;0,males!AX15,"")</f>
        <v/>
      </c>
      <c r="Q26" s="113" t="e">
        <f>IF(males!#REF!&gt;0,males!#REF!,"")</f>
        <v>#REF!</v>
      </c>
      <c r="R26" s="113" t="str">
        <f>IF(males!AX16&gt;0,males!AX16,"")</f>
        <v/>
      </c>
      <c r="S26" s="113" t="str">
        <f>IF(males!AX17&gt;0,males!AX17,"")</f>
        <v/>
      </c>
      <c r="T26" s="113" t="e">
        <f>IF(males!#REF!&gt;0,males!#REF!,"")</f>
        <v>#REF!</v>
      </c>
      <c r="U26" s="113" t="str">
        <f>IF(males!AX18&gt;0,males!AX18,"")</f>
        <v/>
      </c>
      <c r="V26" s="113" t="str">
        <f>IF(males!AX19&gt;0,males!AX19,"")</f>
        <v/>
      </c>
      <c r="W26" s="113" t="e">
        <f>IF(males!#REF!&gt;0,males!#REF!,"")</f>
        <v>#REF!</v>
      </c>
      <c r="X26" s="113" t="e">
        <f>IF(males!#REF!&gt;0,males!#REF!,"")</f>
        <v>#REF!</v>
      </c>
      <c r="Y26" s="113" t="str">
        <f>IF(males!AX20&gt;0,males!AX20,"")</f>
        <v/>
      </c>
      <c r="Z26" s="113" t="e">
        <f>IF(males!#REF!&gt;0,males!#REF!,"")</f>
        <v>#REF!</v>
      </c>
      <c r="AA26" s="113" t="e">
        <f>IF(males!#REF!&gt;0,males!#REF!,"")</f>
        <v>#REF!</v>
      </c>
      <c r="AB26" s="113" t="str">
        <f>IF(males!AX21&gt;0,males!AX21,"")</f>
        <v/>
      </c>
      <c r="AC26" s="113" t="str">
        <f>IF(males!AX22&gt;0,males!AX22,"")</f>
        <v/>
      </c>
      <c r="AD26" s="113" t="str">
        <f>IF(males!AX23&gt;0,males!AX23,"")</f>
        <v/>
      </c>
      <c r="AE26" s="113" t="str">
        <f>IF(males!AX25&gt;0,males!AX25,"")</f>
        <v/>
      </c>
      <c r="AF26" s="113" t="str">
        <f>IF(males!AX26&gt;0,males!AX26,"")</f>
        <v/>
      </c>
      <c r="AG26" s="112" t="str">
        <f>IF(males!AX27&gt;0,males!AX27,"")</f>
        <v/>
      </c>
      <c r="AH26" s="113" t="str">
        <f>IF(males!AX29&gt;0,males!AX29,"")</f>
        <v/>
      </c>
      <c r="AI26" s="113" t="str">
        <f>IF(males!AX30&gt;0,males!AX30,"")</f>
        <v/>
      </c>
      <c r="AJ26" s="112" t="str">
        <f>IF(males!AX31&gt;0,males!AX31,"")</f>
        <v/>
      </c>
      <c r="AK26" s="113" t="str">
        <f>IF(males!AX33&gt;0,males!AX33,"")</f>
        <v/>
      </c>
      <c r="AL26" s="111" t="str">
        <f>IF(males!AX34&gt;0,males!AX34,"")</f>
        <v/>
      </c>
      <c r="AM26" s="112" t="str">
        <f>IF(males!AX35&gt;0,males!AX35,"")</f>
        <v/>
      </c>
      <c r="AN26" s="111" t="str">
        <f>IF(males!AX37&gt;0,males!AX37,"")</f>
        <v/>
      </c>
      <c r="AO26" s="111" t="str">
        <f>IF(males!AX38&gt;0,males!AX38,"")</f>
        <v/>
      </c>
      <c r="AP26" s="112" t="str">
        <f>IF(males!AX39&gt;0,males!AX39,"")</f>
        <v/>
      </c>
    </row>
    <row r="27" spans="1:42" ht="14">
      <c r="A27" s="63" t="str">
        <f t="shared" si="1"/>
        <v>Genus species</v>
      </c>
      <c r="B27" s="79" t="str">
        <f t="shared" si="1"/>
        <v>Country.sample</v>
      </c>
      <c r="C27" s="101">
        <f>males!AZ1</f>
        <v>26</v>
      </c>
      <c r="D27" s="102" t="str">
        <f>IF(males!AZ3&gt;0,males!AZ3,"")</f>
        <v/>
      </c>
      <c r="E27" s="113" t="str">
        <f>IF(males!AZ4&gt;0,males!AZ4,"")</f>
        <v/>
      </c>
      <c r="F27" s="113" t="str">
        <f>IF(males!AZ6&gt;0,males!AZ6,"")</f>
        <v/>
      </c>
      <c r="G27" s="113" t="str">
        <f>IF(males!AZ7&gt;0,males!AZ7,"")</f>
        <v/>
      </c>
      <c r="H27" s="113" t="str">
        <f>IF(males!AZ8&gt;0,males!AZ8,"")</f>
        <v/>
      </c>
      <c r="I27" s="113" t="str">
        <f>IF(males!AZ9&gt;0,males!AZ9,"")</f>
        <v/>
      </c>
      <c r="J27" s="113" t="str">
        <f>IF(males!AZ10&gt;0,males!AZ10,"")</f>
        <v/>
      </c>
      <c r="K27" s="112" t="str">
        <f>IF(males!AZ11&gt;0,males!AZ11,"")</f>
        <v/>
      </c>
      <c r="L27" s="114" t="str">
        <f>IF(males!AZ12&gt;0,males!AZ12,"")</f>
        <v/>
      </c>
      <c r="M27" s="115" t="str">
        <f>IF(males!AZ14&gt;0,males!AZ14,"")</f>
        <v/>
      </c>
      <c r="N27" s="113" t="e">
        <f>IF(males!#REF!&gt;0,males!#REF!,"")</f>
        <v>#REF!</v>
      </c>
      <c r="O27" s="113" t="e">
        <f>IF(males!#REF!&gt;0,males!#REF!,"")</f>
        <v>#REF!</v>
      </c>
      <c r="P27" s="113" t="str">
        <f>IF(males!AZ15&gt;0,males!AZ15,"")</f>
        <v/>
      </c>
      <c r="Q27" s="113" t="e">
        <f>IF(males!#REF!&gt;0,males!#REF!,"")</f>
        <v>#REF!</v>
      </c>
      <c r="R27" s="113" t="str">
        <f>IF(males!AZ16&gt;0,males!AZ16,"")</f>
        <v/>
      </c>
      <c r="S27" s="113" t="str">
        <f>IF(males!AZ17&gt;0,males!AZ17,"")</f>
        <v/>
      </c>
      <c r="T27" s="113" t="e">
        <f>IF(males!#REF!&gt;0,males!#REF!,"")</f>
        <v>#REF!</v>
      </c>
      <c r="U27" s="113" t="str">
        <f>IF(males!AZ18&gt;0,males!AZ18,"")</f>
        <v/>
      </c>
      <c r="V27" s="113" t="str">
        <f>IF(males!AZ19&gt;0,males!AZ19,"")</f>
        <v/>
      </c>
      <c r="W27" s="113" t="e">
        <f>IF(males!#REF!&gt;0,males!#REF!,"")</f>
        <v>#REF!</v>
      </c>
      <c r="X27" s="113" t="e">
        <f>IF(males!#REF!&gt;0,males!#REF!,"")</f>
        <v>#REF!</v>
      </c>
      <c r="Y27" s="113" t="str">
        <f>IF(males!AZ20&gt;0,males!AZ20,"")</f>
        <v/>
      </c>
      <c r="Z27" s="113" t="e">
        <f>IF(males!#REF!&gt;0,males!#REF!,"")</f>
        <v>#REF!</v>
      </c>
      <c r="AA27" s="113" t="e">
        <f>IF(males!#REF!&gt;0,males!#REF!,"")</f>
        <v>#REF!</v>
      </c>
      <c r="AB27" s="113" t="str">
        <f>IF(males!AZ21&gt;0,males!AZ21,"")</f>
        <v/>
      </c>
      <c r="AC27" s="113" t="str">
        <f>IF(males!AZ22&gt;0,males!AZ22,"")</f>
        <v/>
      </c>
      <c r="AD27" s="113" t="str">
        <f>IF(males!AZ23&gt;0,males!AZ23,"")</f>
        <v/>
      </c>
      <c r="AE27" s="113" t="str">
        <f>IF(males!AZ25&gt;0,males!AZ25,"")</f>
        <v/>
      </c>
      <c r="AF27" s="113" t="str">
        <f>IF(males!AZ26&gt;0,males!AZ26,"")</f>
        <v/>
      </c>
      <c r="AG27" s="112" t="str">
        <f>IF(males!AZ27&gt;0,males!AZ27,"")</f>
        <v/>
      </c>
      <c r="AH27" s="113" t="str">
        <f>IF(males!AZ29&gt;0,males!AZ29,"")</f>
        <v/>
      </c>
      <c r="AI27" s="113" t="str">
        <f>IF(males!AZ30&gt;0,males!AZ30,"")</f>
        <v/>
      </c>
      <c r="AJ27" s="112" t="str">
        <f>IF(males!AZ31&gt;0,males!AZ31,"")</f>
        <v/>
      </c>
      <c r="AK27" s="113" t="str">
        <f>IF(males!AZ33&gt;0,males!AZ33,"")</f>
        <v/>
      </c>
      <c r="AL27" s="111" t="str">
        <f>IF(males!AZ34&gt;0,males!AZ34,"")</f>
        <v/>
      </c>
      <c r="AM27" s="112" t="str">
        <f>IF(males!AZ35&gt;0,males!AZ35,"")</f>
        <v/>
      </c>
      <c r="AN27" s="111" t="str">
        <f>IF(males!AZ37&gt;0,males!AZ37,"")</f>
        <v/>
      </c>
      <c r="AO27" s="111" t="str">
        <f>IF(males!AZ38&gt;0,males!AZ38,"")</f>
        <v/>
      </c>
      <c r="AP27" s="112" t="str">
        <f>IF(males!AZ39&gt;0,males!AZ39,"")</f>
        <v/>
      </c>
    </row>
    <row r="28" spans="1:42" ht="14">
      <c r="A28" s="63" t="str">
        <f t="shared" si="1"/>
        <v>Genus species</v>
      </c>
      <c r="B28" s="79" t="str">
        <f t="shared" si="1"/>
        <v>Country.sample</v>
      </c>
      <c r="C28" s="101">
        <f>males!BB1</f>
        <v>27</v>
      </c>
      <c r="D28" s="102" t="str">
        <f>IF(males!BB3&gt;0,males!BB3,"")</f>
        <v/>
      </c>
      <c r="E28" s="113" t="str">
        <f>IF(males!BB4&gt;0,males!BB4,"")</f>
        <v/>
      </c>
      <c r="F28" s="113" t="str">
        <f>IF(males!BB6&gt;0,males!BB6,"")</f>
        <v/>
      </c>
      <c r="G28" s="113" t="str">
        <f>IF(males!BB7&gt;0,males!BB7,"")</f>
        <v/>
      </c>
      <c r="H28" s="113" t="str">
        <f>IF(males!BB8&gt;0,males!BB8,"")</f>
        <v/>
      </c>
      <c r="I28" s="113" t="str">
        <f>IF(males!BB9&gt;0,males!BB9,"")</f>
        <v/>
      </c>
      <c r="J28" s="113" t="str">
        <f>IF(males!BB10&gt;0,males!BB10,"")</f>
        <v/>
      </c>
      <c r="K28" s="112" t="str">
        <f>IF(males!BB11&gt;0,males!BB11,"")</f>
        <v/>
      </c>
      <c r="L28" s="114" t="str">
        <f>IF(males!BB12&gt;0,males!BB12,"")</f>
        <v/>
      </c>
      <c r="M28" s="115" t="str">
        <f>IF(males!BB14&gt;0,males!BB14,"")</f>
        <v/>
      </c>
      <c r="N28" s="113" t="e">
        <f>IF(males!#REF!&gt;0,males!#REF!,"")</f>
        <v>#REF!</v>
      </c>
      <c r="O28" s="113" t="e">
        <f>IF(males!#REF!&gt;0,males!#REF!,"")</f>
        <v>#REF!</v>
      </c>
      <c r="P28" s="113" t="str">
        <f>IF(males!BB15&gt;0,males!BB15,"")</f>
        <v/>
      </c>
      <c r="Q28" s="113" t="e">
        <f>IF(males!#REF!&gt;0,males!#REF!,"")</f>
        <v>#REF!</v>
      </c>
      <c r="R28" s="113" t="str">
        <f>IF(males!BB16&gt;0,males!BB16,"")</f>
        <v/>
      </c>
      <c r="S28" s="113" t="str">
        <f>IF(males!BB17&gt;0,males!BB17,"")</f>
        <v/>
      </c>
      <c r="T28" s="113" t="e">
        <f>IF(males!#REF!&gt;0,males!#REF!,"")</f>
        <v>#REF!</v>
      </c>
      <c r="U28" s="113" t="str">
        <f>IF(males!BB18&gt;0,males!BB18,"")</f>
        <v/>
      </c>
      <c r="V28" s="113" t="str">
        <f>IF(males!BB19&gt;0,males!BB19,"")</f>
        <v/>
      </c>
      <c r="W28" s="113" t="e">
        <f>IF(males!#REF!&gt;0,males!#REF!,"")</f>
        <v>#REF!</v>
      </c>
      <c r="X28" s="113" t="e">
        <f>IF(males!#REF!&gt;0,males!#REF!,"")</f>
        <v>#REF!</v>
      </c>
      <c r="Y28" s="113" t="str">
        <f>IF(males!BB20&gt;0,males!BB20,"")</f>
        <v/>
      </c>
      <c r="Z28" s="113" t="e">
        <f>IF(males!#REF!&gt;0,males!#REF!,"")</f>
        <v>#REF!</v>
      </c>
      <c r="AA28" s="113" t="e">
        <f>IF(males!#REF!&gt;0,males!#REF!,"")</f>
        <v>#REF!</v>
      </c>
      <c r="AB28" s="113" t="str">
        <f>IF(males!BB21&gt;0,males!BB21,"")</f>
        <v/>
      </c>
      <c r="AC28" s="113" t="str">
        <f>IF(males!BB22&gt;0,males!BB22,"")</f>
        <v/>
      </c>
      <c r="AD28" s="113" t="str">
        <f>IF(males!BB23&gt;0,males!BB23,"")</f>
        <v/>
      </c>
      <c r="AE28" s="113" t="str">
        <f>IF(males!BB25&gt;0,males!BB25,"")</f>
        <v/>
      </c>
      <c r="AF28" s="113" t="str">
        <f>IF(males!BB26&gt;0,males!BB26,"")</f>
        <v/>
      </c>
      <c r="AG28" s="112" t="str">
        <f>IF(males!BB27&gt;0,males!BB27,"")</f>
        <v/>
      </c>
      <c r="AH28" s="113" t="str">
        <f>IF(males!BB29&gt;0,males!BB29,"")</f>
        <v/>
      </c>
      <c r="AI28" s="113" t="str">
        <f>IF(males!BB30&gt;0,males!BB30,"")</f>
        <v/>
      </c>
      <c r="AJ28" s="112" t="str">
        <f>IF(males!BB31&gt;0,males!BB31,"")</f>
        <v/>
      </c>
      <c r="AK28" s="113" t="str">
        <f>IF(males!BB33&gt;0,males!BB33,"")</f>
        <v/>
      </c>
      <c r="AL28" s="111" t="str">
        <f>IF(males!BB34&gt;0,males!BB34,"")</f>
        <v/>
      </c>
      <c r="AM28" s="112" t="str">
        <f>IF(males!BB35&gt;0,males!BB35,"")</f>
        <v/>
      </c>
      <c r="AN28" s="111" t="str">
        <f>IF(males!BB37&gt;0,males!BB37,"")</f>
        <v/>
      </c>
      <c r="AO28" s="111" t="str">
        <f>IF(males!BB38&gt;0,males!BB38,"")</f>
        <v/>
      </c>
      <c r="AP28" s="112" t="str">
        <f>IF(males!BB39&gt;0,males!BB39,"")</f>
        <v/>
      </c>
    </row>
    <row r="29" spans="1:42" ht="14">
      <c r="A29" s="63" t="str">
        <f t="shared" si="1"/>
        <v>Genus species</v>
      </c>
      <c r="B29" s="79" t="str">
        <f t="shared" si="1"/>
        <v>Country.sample</v>
      </c>
      <c r="C29" s="101">
        <f>males!BD1</f>
        <v>28</v>
      </c>
      <c r="D29" s="102" t="str">
        <f>IF(males!BD3&gt;0,males!BD3,"")</f>
        <v/>
      </c>
      <c r="E29" s="113" t="str">
        <f>IF(males!BD4&gt;0,males!BD4,"")</f>
        <v/>
      </c>
      <c r="F29" s="113" t="str">
        <f>IF(males!BD6&gt;0,males!BD6,"")</f>
        <v/>
      </c>
      <c r="G29" s="113" t="str">
        <f>IF(males!BD7&gt;0,males!BD7,"")</f>
        <v/>
      </c>
      <c r="H29" s="113" t="str">
        <f>IF(males!BD8&gt;0,males!BD8,"")</f>
        <v/>
      </c>
      <c r="I29" s="113" t="str">
        <f>IF(males!BD9&gt;0,males!BD9,"")</f>
        <v/>
      </c>
      <c r="J29" s="113" t="str">
        <f>IF(males!BD10&gt;0,males!BD10,"")</f>
        <v/>
      </c>
      <c r="K29" s="112" t="str">
        <f>IF(males!BD11&gt;0,males!BD11,"")</f>
        <v/>
      </c>
      <c r="L29" s="114" t="str">
        <f>IF(males!BD12&gt;0,males!BD12,"")</f>
        <v/>
      </c>
      <c r="M29" s="115" t="str">
        <f>IF(males!BD14&gt;0,males!BD14,"")</f>
        <v/>
      </c>
      <c r="N29" s="113" t="e">
        <f>IF(males!#REF!&gt;0,males!#REF!,"")</f>
        <v>#REF!</v>
      </c>
      <c r="O29" s="113" t="e">
        <f>IF(males!#REF!&gt;0,males!#REF!,"")</f>
        <v>#REF!</v>
      </c>
      <c r="P29" s="113" t="str">
        <f>IF(males!BD15&gt;0,males!BD15,"")</f>
        <v/>
      </c>
      <c r="Q29" s="113" t="e">
        <f>IF(males!#REF!&gt;0,males!#REF!,"")</f>
        <v>#REF!</v>
      </c>
      <c r="R29" s="113" t="str">
        <f>IF(males!BD16&gt;0,males!BD16,"")</f>
        <v/>
      </c>
      <c r="S29" s="113" t="str">
        <f>IF(males!BD17&gt;0,males!BD17,"")</f>
        <v/>
      </c>
      <c r="T29" s="113" t="e">
        <f>IF(males!#REF!&gt;0,males!#REF!,"")</f>
        <v>#REF!</v>
      </c>
      <c r="U29" s="113" t="str">
        <f>IF(males!BD18&gt;0,males!BD18,"")</f>
        <v/>
      </c>
      <c r="V29" s="113" t="str">
        <f>IF(males!BD19&gt;0,males!BD19,"")</f>
        <v/>
      </c>
      <c r="W29" s="113" t="e">
        <f>IF(males!#REF!&gt;0,males!#REF!,"")</f>
        <v>#REF!</v>
      </c>
      <c r="X29" s="113" t="e">
        <f>IF(males!#REF!&gt;0,males!#REF!,"")</f>
        <v>#REF!</v>
      </c>
      <c r="Y29" s="113" t="str">
        <f>IF(males!BD20&gt;0,males!BD20,"")</f>
        <v/>
      </c>
      <c r="Z29" s="113" t="e">
        <f>IF(males!#REF!&gt;0,males!#REF!,"")</f>
        <v>#REF!</v>
      </c>
      <c r="AA29" s="113" t="e">
        <f>IF(males!#REF!&gt;0,males!#REF!,"")</f>
        <v>#REF!</v>
      </c>
      <c r="AB29" s="113" t="str">
        <f>IF(males!BD21&gt;0,males!BD21,"")</f>
        <v/>
      </c>
      <c r="AC29" s="113" t="str">
        <f>IF(males!BD22&gt;0,males!BD22,"")</f>
        <v/>
      </c>
      <c r="AD29" s="113" t="str">
        <f>IF(males!BD23&gt;0,males!BD23,"")</f>
        <v/>
      </c>
      <c r="AE29" s="113" t="str">
        <f>IF(males!BD25&gt;0,males!BD25,"")</f>
        <v/>
      </c>
      <c r="AF29" s="113" t="str">
        <f>IF(males!BD26&gt;0,males!BD26,"")</f>
        <v/>
      </c>
      <c r="AG29" s="112" t="str">
        <f>IF(males!BD27&gt;0,males!BD27,"")</f>
        <v/>
      </c>
      <c r="AH29" s="113" t="str">
        <f>IF(males!BD29&gt;0,males!BD29,"")</f>
        <v/>
      </c>
      <c r="AI29" s="113" t="str">
        <f>IF(males!BD30&gt;0,males!BD30,"")</f>
        <v/>
      </c>
      <c r="AJ29" s="112" t="str">
        <f>IF(males!BD31&gt;0,males!BD31,"")</f>
        <v/>
      </c>
      <c r="AK29" s="113" t="str">
        <f>IF(males!BD33&gt;0,males!BD33,"")</f>
        <v/>
      </c>
      <c r="AL29" s="111" t="str">
        <f>IF(males!BD34&gt;0,males!BD34,"")</f>
        <v/>
      </c>
      <c r="AM29" s="112" t="str">
        <f>IF(males!BD35&gt;0,males!BD35,"")</f>
        <v/>
      </c>
      <c r="AN29" s="111" t="str">
        <f>IF(males!BD37&gt;0,males!BD37,"")</f>
        <v/>
      </c>
      <c r="AO29" s="111" t="str">
        <f>IF(males!BD38&gt;0,males!BD38,"")</f>
        <v/>
      </c>
      <c r="AP29" s="112" t="str">
        <f>IF(males!BD39&gt;0,males!BD39,"")</f>
        <v/>
      </c>
    </row>
    <row r="30" spans="1:42" ht="14">
      <c r="A30" s="63" t="str">
        <f t="shared" si="1"/>
        <v>Genus species</v>
      </c>
      <c r="B30" s="79" t="str">
        <f t="shared" si="1"/>
        <v>Country.sample</v>
      </c>
      <c r="C30" s="101">
        <f>males!BF1</f>
        <v>29</v>
      </c>
      <c r="D30" s="102" t="str">
        <f>IF(males!BF3&gt;0,males!BF3,"")</f>
        <v/>
      </c>
      <c r="E30" s="113" t="str">
        <f>IF(males!BF4&gt;0,males!BF4,"")</f>
        <v/>
      </c>
      <c r="F30" s="113" t="str">
        <f>IF(males!BF6&gt;0,males!BF6,"")</f>
        <v/>
      </c>
      <c r="G30" s="113" t="str">
        <f>IF(males!BF7&gt;0,males!BF7,"")</f>
        <v/>
      </c>
      <c r="H30" s="113" t="str">
        <f>IF(males!BF8&gt;0,males!BF8,"")</f>
        <v/>
      </c>
      <c r="I30" s="113" t="str">
        <f>IF(males!BF9&gt;0,males!BF9,"")</f>
        <v/>
      </c>
      <c r="J30" s="113" t="str">
        <f>IF(males!BF10&gt;0,males!BF10,"")</f>
        <v/>
      </c>
      <c r="K30" s="112" t="str">
        <f>IF(males!BF11&gt;0,males!BF11,"")</f>
        <v/>
      </c>
      <c r="L30" s="114" t="str">
        <f>IF(males!BF12&gt;0,males!BF12,"")</f>
        <v/>
      </c>
      <c r="M30" s="115" t="str">
        <f>IF(males!BF14&gt;0,males!BF14,"")</f>
        <v/>
      </c>
      <c r="N30" s="113" t="e">
        <f>IF(males!#REF!&gt;0,males!#REF!,"")</f>
        <v>#REF!</v>
      </c>
      <c r="O30" s="113" t="e">
        <f>IF(males!#REF!&gt;0,males!#REF!,"")</f>
        <v>#REF!</v>
      </c>
      <c r="P30" s="113" t="str">
        <f>IF(males!BF15&gt;0,males!BF15,"")</f>
        <v/>
      </c>
      <c r="Q30" s="113" t="e">
        <f>IF(males!#REF!&gt;0,males!#REF!,"")</f>
        <v>#REF!</v>
      </c>
      <c r="R30" s="113" t="str">
        <f>IF(males!BF16&gt;0,males!BF16,"")</f>
        <v/>
      </c>
      <c r="S30" s="113" t="str">
        <f>IF(males!BF17&gt;0,males!BF17,"")</f>
        <v/>
      </c>
      <c r="T30" s="113" t="e">
        <f>IF(males!#REF!&gt;0,males!#REF!,"")</f>
        <v>#REF!</v>
      </c>
      <c r="U30" s="113" t="str">
        <f>IF(males!BF18&gt;0,males!BF18,"")</f>
        <v/>
      </c>
      <c r="V30" s="113" t="str">
        <f>IF(males!BF19&gt;0,males!BF19,"")</f>
        <v/>
      </c>
      <c r="W30" s="113" t="e">
        <f>IF(males!#REF!&gt;0,males!#REF!,"")</f>
        <v>#REF!</v>
      </c>
      <c r="X30" s="113" t="e">
        <f>IF(males!#REF!&gt;0,males!#REF!,"")</f>
        <v>#REF!</v>
      </c>
      <c r="Y30" s="113" t="str">
        <f>IF(males!BF20&gt;0,males!BF20,"")</f>
        <v/>
      </c>
      <c r="Z30" s="113" t="e">
        <f>IF(males!#REF!&gt;0,males!#REF!,"")</f>
        <v>#REF!</v>
      </c>
      <c r="AA30" s="113" t="e">
        <f>IF(males!#REF!&gt;0,males!#REF!,"")</f>
        <v>#REF!</v>
      </c>
      <c r="AB30" s="113" t="str">
        <f>IF(males!BF21&gt;0,males!BF21,"")</f>
        <v/>
      </c>
      <c r="AC30" s="113" t="str">
        <f>IF(males!BF22&gt;0,males!BF22,"")</f>
        <v/>
      </c>
      <c r="AD30" s="113" t="str">
        <f>IF(males!BF23&gt;0,males!BF23,"")</f>
        <v/>
      </c>
      <c r="AE30" s="113" t="str">
        <f>IF(males!BF25&gt;0,males!BF25,"")</f>
        <v/>
      </c>
      <c r="AF30" s="113" t="str">
        <f>IF(males!BF26&gt;0,males!BF26,"")</f>
        <v/>
      </c>
      <c r="AG30" s="112" t="str">
        <f>IF(males!BF27&gt;0,males!BF27,"")</f>
        <v/>
      </c>
      <c r="AH30" s="113" t="str">
        <f>IF(males!BF29&gt;0,males!BF29,"")</f>
        <v/>
      </c>
      <c r="AI30" s="113" t="str">
        <f>IF(males!BF30&gt;0,males!BF30,"")</f>
        <v/>
      </c>
      <c r="AJ30" s="112" t="str">
        <f>IF(males!BF31&gt;0,males!BF31,"")</f>
        <v/>
      </c>
      <c r="AK30" s="113" t="str">
        <f>IF(males!BF33&gt;0,males!BF33,"")</f>
        <v/>
      </c>
      <c r="AL30" s="111" t="str">
        <f>IF(males!BF34&gt;0,males!BF34,"")</f>
        <v/>
      </c>
      <c r="AM30" s="112" t="str">
        <f>IF(males!BF35&gt;0,males!BF35,"")</f>
        <v/>
      </c>
      <c r="AN30" s="111" t="str">
        <f>IF(males!BF37&gt;0,males!BF37,"")</f>
        <v/>
      </c>
      <c r="AO30" s="111" t="str">
        <f>IF(males!BF38&gt;0,males!BF38,"")</f>
        <v/>
      </c>
      <c r="AP30" s="112" t="str">
        <f>IF(males!BF39&gt;0,males!BF39,"")</f>
        <v/>
      </c>
    </row>
    <row r="31" spans="1:42" ht="14">
      <c r="A31" s="63" t="str">
        <f t="shared" si="1"/>
        <v>Genus species</v>
      </c>
      <c r="B31" s="79" t="str">
        <f t="shared" si="1"/>
        <v>Country.sample</v>
      </c>
      <c r="C31" s="101">
        <f>males!BH1</f>
        <v>30</v>
      </c>
      <c r="D31" s="102" t="str">
        <f>IF(males!BH3&gt;0,males!BH3,"")</f>
        <v/>
      </c>
      <c r="E31" s="113" t="str">
        <f>IF(males!BH4&gt;0,males!BH4,"")</f>
        <v/>
      </c>
      <c r="F31" s="113" t="str">
        <f>IF(males!BH6&gt;0,males!BH6,"")</f>
        <v/>
      </c>
      <c r="G31" s="113" t="str">
        <f>IF(males!BH7&gt;0,males!BH7,"")</f>
        <v/>
      </c>
      <c r="H31" s="113" t="str">
        <f>IF(males!BH8&gt;0,males!BH8,"")</f>
        <v/>
      </c>
      <c r="I31" s="113" t="str">
        <f>IF(males!BH9&gt;0,males!BH9,"")</f>
        <v/>
      </c>
      <c r="J31" s="113" t="str">
        <f>IF(males!BH10&gt;0,males!BH10,"")</f>
        <v/>
      </c>
      <c r="K31" s="112" t="str">
        <f>IF(males!BH11&gt;0,males!BH11,"")</f>
        <v/>
      </c>
      <c r="L31" s="114" t="str">
        <f>IF(males!BH12&gt;0,males!BH12,"")</f>
        <v/>
      </c>
      <c r="M31" s="115" t="str">
        <f>IF(males!BH14&gt;0,males!BH14,"")</f>
        <v/>
      </c>
      <c r="N31" s="113" t="e">
        <f>IF(males!#REF!&gt;0,males!#REF!,"")</f>
        <v>#REF!</v>
      </c>
      <c r="O31" s="113" t="e">
        <f>IF(males!#REF!&gt;0,males!#REF!,"")</f>
        <v>#REF!</v>
      </c>
      <c r="P31" s="113" t="str">
        <f>IF(males!BH15&gt;0,males!BH15,"")</f>
        <v/>
      </c>
      <c r="Q31" s="113" t="e">
        <f>IF(males!#REF!&gt;0,males!#REF!,"")</f>
        <v>#REF!</v>
      </c>
      <c r="R31" s="113" t="str">
        <f>IF(males!BH16&gt;0,males!BH16,"")</f>
        <v/>
      </c>
      <c r="S31" s="113" t="str">
        <f>IF(males!BH17&gt;0,males!BH17,"")</f>
        <v/>
      </c>
      <c r="T31" s="113" t="e">
        <f>IF(males!#REF!&gt;0,males!#REF!,"")</f>
        <v>#REF!</v>
      </c>
      <c r="U31" s="113" t="str">
        <f>IF(males!BH18&gt;0,males!BH18,"")</f>
        <v/>
      </c>
      <c r="V31" s="113" t="str">
        <f>IF(males!BH19&gt;0,males!BH19,"")</f>
        <v/>
      </c>
      <c r="W31" s="113" t="e">
        <f>IF(males!#REF!&gt;0,males!#REF!,"")</f>
        <v>#REF!</v>
      </c>
      <c r="X31" s="113" t="e">
        <f>IF(males!#REF!&gt;0,males!#REF!,"")</f>
        <v>#REF!</v>
      </c>
      <c r="Y31" s="113" t="str">
        <f>IF(males!BH20&gt;0,males!BH20,"")</f>
        <v/>
      </c>
      <c r="Z31" s="113" t="e">
        <f>IF(males!#REF!&gt;0,males!#REF!,"")</f>
        <v>#REF!</v>
      </c>
      <c r="AA31" s="113" t="e">
        <f>IF(males!#REF!&gt;0,males!#REF!,"")</f>
        <v>#REF!</v>
      </c>
      <c r="AB31" s="113" t="str">
        <f>IF(males!BH21&gt;0,males!BH21,"")</f>
        <v/>
      </c>
      <c r="AC31" s="113" t="str">
        <f>IF(males!BH22&gt;0,males!BH22,"")</f>
        <v/>
      </c>
      <c r="AD31" s="113" t="str">
        <f>IF(males!BH23&gt;0,males!BH23,"")</f>
        <v/>
      </c>
      <c r="AE31" s="113" t="str">
        <f>IF(males!BH25&gt;0,males!BH25,"")</f>
        <v/>
      </c>
      <c r="AF31" s="113" t="str">
        <f>IF(males!BH26&gt;0,males!BH26,"")</f>
        <v/>
      </c>
      <c r="AG31" s="112" t="str">
        <f>IF(males!BH27&gt;0,males!BH27,"")</f>
        <v/>
      </c>
      <c r="AH31" s="113" t="str">
        <f>IF(males!BH29&gt;0,males!BH29,"")</f>
        <v/>
      </c>
      <c r="AI31" s="113" t="str">
        <f>IF(males!BH30&gt;0,males!BH30,"")</f>
        <v/>
      </c>
      <c r="AJ31" s="112" t="str">
        <f>IF(males!BH31&gt;0,males!BH31,"")</f>
        <v/>
      </c>
      <c r="AK31" s="113" t="str">
        <f>IF(males!BH33&gt;0,males!BH33,"")</f>
        <v/>
      </c>
      <c r="AL31" s="111" t="str">
        <f>IF(males!BH34&gt;0,males!BH34,"")</f>
        <v/>
      </c>
      <c r="AM31" s="112" t="str">
        <f>IF(males!BH35&gt;0,males!BH35,"")</f>
        <v/>
      </c>
      <c r="AN31" s="111" t="str">
        <f>IF(males!BH37&gt;0,males!BH37,"")</f>
        <v/>
      </c>
      <c r="AO31" s="111" t="str">
        <f>IF(males!BH38&gt;0,males!BH38,"")</f>
        <v/>
      </c>
      <c r="AP31" s="112" t="str">
        <f>IF(males!BH39&gt;0,males!BH39,"")</f>
        <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14</vt:i4>
      </vt:variant>
    </vt:vector>
  </HeadingPairs>
  <TitlesOfParts>
    <vt:vector size="14" baseType="lpstr">
      <vt:lpstr>instructions</vt:lpstr>
      <vt:lpstr>general info</vt:lpstr>
      <vt:lpstr>females</vt:lpstr>
      <vt:lpstr>males</vt:lpstr>
      <vt:lpstr>juveniles</vt:lpstr>
      <vt:lpstr>larvae</vt:lpstr>
      <vt:lpstr>females_stats (μm)</vt:lpstr>
      <vt:lpstr>females_stats (sc)</vt:lpstr>
      <vt:lpstr>males_stats (μm)</vt:lpstr>
      <vt:lpstr>males_stats (sc)</vt:lpstr>
      <vt:lpstr>juveniles_stats (μm)</vt:lpstr>
      <vt:lpstr>juvenles_stats (sc)</vt:lpstr>
      <vt:lpstr>larvae_stats (μm)</vt:lpstr>
      <vt:lpstr>larvae_stats (sc)</vt:lpstr>
    </vt:vector>
  </TitlesOfParts>
  <Company>BIO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Echiniscoidea (ver. 1.0)</dc:title>
  <dc:creator>Łukasz Michalczyk (LM@tardigrada.net)</dc:creator>
  <cp:keywords>Tardigrada Echiniscoidea morphometry</cp:keywords>
  <cp:lastModifiedBy>Usuario</cp:lastModifiedBy>
  <dcterms:created xsi:type="dcterms:W3CDTF">2007-08-01T03:19:15Z</dcterms:created>
  <dcterms:modified xsi:type="dcterms:W3CDTF">2022-06-14T07:17:37Z</dcterms:modified>
</cp:coreProperties>
</file>