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tte\Dropbox\work_in_progress\Richtersius n. spp\"/>
    </mc:Choice>
  </mc:AlternateContent>
  <workbookProtection workbookAlgorithmName="SHA-512" workbookHashValue="gD0sxNHZ1/L6guiNtBzZiaHktNeqp/2KqFqa+SOG3sydHK8+3jfN2GJ6r8MftAs+PbBKf1GGGjONgMyRScFs7Q==" workbookSaltValue="Np60AqZwTOMzCuzI095tJw==" workbookSpinCount="100000" lockStructure="1"/>
  <bookViews>
    <workbookView xWindow="-120" yWindow="-120" windowWidth="29040" windowHeight="15840" activeTab="2"/>
  </bookViews>
  <sheets>
    <sheet name="instructions" sheetId="1" r:id="rId1"/>
    <sheet name="general info" sheetId="2" r:id="rId2"/>
    <sheet name="animals" sheetId="3" r:id="rId3"/>
    <sheet name="eggs" sheetId="4" r:id="rId4"/>
    <sheet name="animals (µm)" sheetId="5" r:id="rId5"/>
    <sheet name="animals (pt)" sheetId="6" r:id="rId6"/>
    <sheet name="eggs (µm)" sheetId="7"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U66" i="3" l="1"/>
  <c r="BS66" i="3"/>
  <c r="BO66" i="3"/>
  <c r="BM66" i="3"/>
  <c r="BL66" i="3"/>
  <c r="BN66" i="3"/>
  <c r="BM65" i="3"/>
  <c r="BN65" i="3" s="1"/>
  <c r="BO65" i="3"/>
  <c r="BU65" i="3"/>
  <c r="BS65" i="3"/>
  <c r="BL65" i="3"/>
  <c r="BU64" i="3"/>
  <c r="BU63" i="3"/>
  <c r="BU62" i="3"/>
  <c r="BU61" i="3"/>
  <c r="BS64" i="3"/>
  <c r="BS63" i="3"/>
  <c r="BS62" i="3"/>
  <c r="BS61" i="3"/>
  <c r="BO64" i="3"/>
  <c r="BM64" i="3"/>
  <c r="BN64" i="3" s="1"/>
  <c r="BO63" i="3"/>
  <c r="BM63" i="3"/>
  <c r="BN63" i="3" s="1"/>
  <c r="BO62" i="3"/>
  <c r="BN62" i="3"/>
  <c r="BM62" i="3"/>
  <c r="BO61" i="3"/>
  <c r="BM61" i="3"/>
  <c r="BN61" i="3" s="1"/>
  <c r="BL64" i="3"/>
  <c r="BL63" i="3"/>
  <c r="BL62" i="3"/>
  <c r="BL61" i="3"/>
  <c r="AA48" i="3" l="1"/>
  <c r="AA47" i="3"/>
  <c r="AA46" i="3"/>
  <c r="AA44" i="3"/>
  <c r="AA43" i="3"/>
  <c r="AA42" i="3"/>
  <c r="AA39" i="3"/>
  <c r="AA38" i="3"/>
  <c r="AA37" i="3"/>
  <c r="AA35" i="3"/>
  <c r="AA34" i="3"/>
  <c r="AA33" i="3"/>
  <c r="AA30" i="3"/>
  <c r="AA29" i="3"/>
  <c r="AA28" i="3"/>
  <c r="AA26" i="3"/>
  <c r="AA25" i="3"/>
  <c r="AA24" i="3"/>
  <c r="AA21" i="3"/>
  <c r="AA20" i="3"/>
  <c r="AA19" i="3"/>
  <c r="AA17" i="3"/>
  <c r="AA16" i="3"/>
  <c r="AA15" i="3"/>
  <c r="AA13" i="3"/>
  <c r="AA12" i="3"/>
  <c r="AA11" i="3"/>
  <c r="AA9" i="3"/>
  <c r="AA8" i="3"/>
  <c r="AA7" i="3"/>
  <c r="AA6" i="3"/>
  <c r="AA3" i="3"/>
  <c r="Y48" i="3"/>
  <c r="Y47" i="3"/>
  <c r="Y46" i="3"/>
  <c r="Y44" i="3"/>
  <c r="Y43" i="3"/>
  <c r="Y42" i="3"/>
  <c r="Y39" i="3"/>
  <c r="Y38" i="3"/>
  <c r="Y37" i="3"/>
  <c r="Y35" i="3"/>
  <c r="Y34" i="3"/>
  <c r="Y33" i="3"/>
  <c r="Y30" i="3"/>
  <c r="Y29" i="3"/>
  <c r="Y28" i="3"/>
  <c r="Y26" i="3"/>
  <c r="Y25" i="3"/>
  <c r="Y24" i="3"/>
  <c r="Y21" i="3"/>
  <c r="Y20" i="3"/>
  <c r="Y19" i="3"/>
  <c r="Y17" i="3"/>
  <c r="Y16" i="3"/>
  <c r="Y15" i="3"/>
  <c r="Y13" i="3"/>
  <c r="Y12" i="3"/>
  <c r="Y11" i="3"/>
  <c r="Y9" i="3"/>
  <c r="Y8" i="3"/>
  <c r="Y7" i="3"/>
  <c r="Y6" i="3"/>
  <c r="Y3" i="3"/>
  <c r="W48" i="3"/>
  <c r="W47" i="3"/>
  <c r="W46" i="3"/>
  <c r="W44" i="3"/>
  <c r="W43" i="3"/>
  <c r="W42" i="3"/>
  <c r="W39" i="3"/>
  <c r="W38" i="3"/>
  <c r="W37" i="3"/>
  <c r="W35" i="3"/>
  <c r="W34" i="3"/>
  <c r="W33" i="3"/>
  <c r="W30" i="3"/>
  <c r="W29" i="3"/>
  <c r="W28" i="3"/>
  <c r="W26" i="3"/>
  <c r="W25" i="3"/>
  <c r="W24" i="3"/>
  <c r="W21" i="3"/>
  <c r="W20" i="3"/>
  <c r="W19" i="3"/>
  <c r="W17" i="3"/>
  <c r="W16" i="3"/>
  <c r="W15" i="3"/>
  <c r="W13" i="3"/>
  <c r="W12" i="3"/>
  <c r="W11" i="3"/>
  <c r="W9" i="3"/>
  <c r="W8" i="3"/>
  <c r="W7" i="3"/>
  <c r="W6" i="3"/>
  <c r="W3" i="3"/>
  <c r="U48" i="3"/>
  <c r="U47" i="3"/>
  <c r="U46" i="3"/>
  <c r="U44" i="3"/>
  <c r="U43" i="3"/>
  <c r="U42" i="3"/>
  <c r="U39" i="3"/>
  <c r="U38" i="3"/>
  <c r="U37" i="3"/>
  <c r="U35" i="3"/>
  <c r="U34" i="3"/>
  <c r="U33" i="3"/>
  <c r="U30" i="3"/>
  <c r="U29" i="3"/>
  <c r="U28" i="3"/>
  <c r="U26" i="3"/>
  <c r="U25" i="3"/>
  <c r="U24" i="3"/>
  <c r="U21" i="3"/>
  <c r="U20" i="3"/>
  <c r="U19" i="3"/>
  <c r="U17" i="3"/>
  <c r="U16" i="3"/>
  <c r="U15" i="3"/>
  <c r="U13" i="3"/>
  <c r="U12" i="3"/>
  <c r="U11" i="3"/>
  <c r="U9" i="3"/>
  <c r="U8" i="3"/>
  <c r="U7" i="3"/>
  <c r="U6" i="3"/>
  <c r="U3" i="3"/>
  <c r="S48" i="3"/>
  <c r="S47" i="3"/>
  <c r="S46" i="3"/>
  <c r="S44" i="3"/>
  <c r="S43" i="3"/>
  <c r="S42" i="3"/>
  <c r="S39" i="3"/>
  <c r="S38" i="3"/>
  <c r="S37" i="3"/>
  <c r="S35" i="3"/>
  <c r="S34" i="3"/>
  <c r="S33" i="3"/>
  <c r="S30" i="3"/>
  <c r="S29" i="3"/>
  <c r="S28" i="3"/>
  <c r="S26" i="3"/>
  <c r="S25" i="3"/>
  <c r="S24" i="3"/>
  <c r="S21" i="3"/>
  <c r="S20" i="3"/>
  <c r="S19" i="3"/>
  <c r="S17" i="3"/>
  <c r="S16" i="3"/>
  <c r="S15" i="3"/>
  <c r="S13" i="3"/>
  <c r="S12" i="3"/>
  <c r="S11" i="3"/>
  <c r="S9" i="3"/>
  <c r="S8" i="3"/>
  <c r="S7" i="3"/>
  <c r="S6" i="3"/>
  <c r="S3" i="3"/>
  <c r="Q48" i="3"/>
  <c r="Q47" i="3"/>
  <c r="Q46" i="3"/>
  <c r="Q44" i="3"/>
  <c r="Q43" i="3"/>
  <c r="Q42" i="3"/>
  <c r="Q39" i="3"/>
  <c r="Q38" i="3"/>
  <c r="Q37" i="3"/>
  <c r="Q35" i="3"/>
  <c r="Q34" i="3"/>
  <c r="Q33" i="3"/>
  <c r="Q30" i="3"/>
  <c r="Q29" i="3"/>
  <c r="Q28" i="3"/>
  <c r="Q26" i="3"/>
  <c r="Q25" i="3"/>
  <c r="Q24" i="3"/>
  <c r="Q21" i="3"/>
  <c r="Q20" i="3"/>
  <c r="Q19" i="3"/>
  <c r="Q17" i="3"/>
  <c r="Q16" i="3"/>
  <c r="Q15" i="3"/>
  <c r="Q13" i="3"/>
  <c r="Q12" i="3"/>
  <c r="Q11" i="3"/>
  <c r="Q9" i="3"/>
  <c r="Q8" i="3"/>
  <c r="Q7" i="3"/>
  <c r="Q6" i="3"/>
  <c r="Q3" i="3"/>
  <c r="O3" i="3"/>
  <c r="O6" i="3"/>
  <c r="O7" i="3"/>
  <c r="O8" i="3"/>
  <c r="O9" i="3"/>
  <c r="O11" i="3"/>
  <c r="O12" i="3"/>
  <c r="O13" i="3"/>
  <c r="O15" i="3"/>
  <c r="O16" i="3"/>
  <c r="O17" i="3"/>
  <c r="O19" i="3"/>
  <c r="O20" i="3"/>
  <c r="O21" i="3"/>
  <c r="O24" i="3"/>
  <c r="O25" i="3"/>
  <c r="O26" i="3"/>
  <c r="O28" i="3"/>
  <c r="O29" i="3"/>
  <c r="O30" i="3"/>
  <c r="O33" i="3"/>
  <c r="O34" i="3"/>
  <c r="O35" i="3"/>
  <c r="O37" i="3"/>
  <c r="O38" i="3"/>
  <c r="O39" i="3"/>
  <c r="O42" i="3"/>
  <c r="O43" i="3"/>
  <c r="O44" i="3"/>
  <c r="O46" i="3"/>
  <c r="O47" i="3"/>
  <c r="O48" i="3"/>
  <c r="M48" i="3"/>
  <c r="M47" i="3"/>
  <c r="M46" i="3"/>
  <c r="M44" i="3"/>
  <c r="M43" i="3"/>
  <c r="M42" i="3"/>
  <c r="M39" i="3"/>
  <c r="M38" i="3"/>
  <c r="M37" i="3"/>
  <c r="M35" i="3"/>
  <c r="M34" i="3"/>
  <c r="M33" i="3"/>
  <c r="M30" i="3"/>
  <c r="M29" i="3"/>
  <c r="M28" i="3"/>
  <c r="M26" i="3"/>
  <c r="M25" i="3"/>
  <c r="M24" i="3"/>
  <c r="M21" i="3"/>
  <c r="M20" i="3"/>
  <c r="M19" i="3"/>
  <c r="M17" i="3"/>
  <c r="M16" i="3"/>
  <c r="M15" i="3"/>
  <c r="M13" i="3"/>
  <c r="M12" i="3"/>
  <c r="M11" i="3"/>
  <c r="M9" i="3"/>
  <c r="M8" i="3"/>
  <c r="M7" i="3"/>
  <c r="M6" i="3"/>
  <c r="M3" i="3"/>
  <c r="K48" i="3"/>
  <c r="K47" i="3"/>
  <c r="K46" i="3"/>
  <c r="K44" i="3"/>
  <c r="K43" i="3"/>
  <c r="K42" i="3"/>
  <c r="K39" i="3"/>
  <c r="K38" i="3"/>
  <c r="K37" i="3"/>
  <c r="K35" i="3"/>
  <c r="K34" i="3"/>
  <c r="K33" i="3"/>
  <c r="K30" i="3"/>
  <c r="K29" i="3"/>
  <c r="K28" i="3"/>
  <c r="K26" i="3"/>
  <c r="K25" i="3"/>
  <c r="K24" i="3"/>
  <c r="K21" i="3"/>
  <c r="K20" i="3"/>
  <c r="K19" i="3"/>
  <c r="K17" i="3"/>
  <c r="K16" i="3"/>
  <c r="K15" i="3"/>
  <c r="K13" i="3"/>
  <c r="K12" i="3"/>
  <c r="K11" i="3"/>
  <c r="K9" i="3"/>
  <c r="K8" i="3"/>
  <c r="K7" i="3"/>
  <c r="K6" i="3"/>
  <c r="K3" i="3"/>
  <c r="I48" i="3"/>
  <c r="I47" i="3"/>
  <c r="I46" i="3"/>
  <c r="I44" i="3"/>
  <c r="I43" i="3"/>
  <c r="I42" i="3"/>
  <c r="I39" i="3"/>
  <c r="I38" i="3"/>
  <c r="I37" i="3"/>
  <c r="I35" i="3"/>
  <c r="I34" i="3"/>
  <c r="I33" i="3"/>
  <c r="I30" i="3"/>
  <c r="I29" i="3"/>
  <c r="I28" i="3"/>
  <c r="I26" i="3"/>
  <c r="I25" i="3"/>
  <c r="I24" i="3"/>
  <c r="I21" i="3"/>
  <c r="I20" i="3"/>
  <c r="I19" i="3"/>
  <c r="I17" i="3"/>
  <c r="I16" i="3"/>
  <c r="I15" i="3"/>
  <c r="I13" i="3"/>
  <c r="I12" i="3"/>
  <c r="I11" i="3"/>
  <c r="I9" i="3"/>
  <c r="I8" i="3"/>
  <c r="I7" i="3"/>
  <c r="I6" i="3"/>
  <c r="I3" i="3"/>
  <c r="F49" i="3"/>
  <c r="G48" i="3"/>
  <c r="G47" i="3"/>
  <c r="G46" i="3"/>
  <c r="F45" i="3"/>
  <c r="G44" i="3"/>
  <c r="G43" i="3"/>
  <c r="G42" i="3"/>
  <c r="F40" i="3"/>
  <c r="G39" i="3"/>
  <c r="G38" i="3"/>
  <c r="G37" i="3"/>
  <c r="F36" i="3"/>
  <c r="G35" i="3"/>
  <c r="G34" i="3"/>
  <c r="G33" i="3"/>
  <c r="F31" i="3"/>
  <c r="G30" i="3"/>
  <c r="G29" i="3"/>
  <c r="G28" i="3"/>
  <c r="F27" i="3"/>
  <c r="G26" i="3"/>
  <c r="G25" i="3"/>
  <c r="G24" i="3"/>
  <c r="F22" i="3"/>
  <c r="G21" i="3"/>
  <c r="G20" i="3"/>
  <c r="G19" i="3"/>
  <c r="F18" i="3"/>
  <c r="G17" i="3"/>
  <c r="G16" i="3"/>
  <c r="G15" i="3"/>
  <c r="G13" i="3"/>
  <c r="G12" i="3"/>
  <c r="G11" i="3"/>
  <c r="G9" i="3"/>
  <c r="G8" i="3"/>
  <c r="G7" i="3"/>
  <c r="G6" i="3"/>
  <c r="G3" i="3"/>
  <c r="D49" i="3"/>
  <c r="E48" i="3"/>
  <c r="E47" i="3"/>
  <c r="E46" i="3"/>
  <c r="D45" i="3"/>
  <c r="E44" i="3"/>
  <c r="E43" i="3"/>
  <c r="E42" i="3"/>
  <c r="D40" i="3"/>
  <c r="E39" i="3"/>
  <c r="E38" i="3"/>
  <c r="E37" i="3"/>
  <c r="D36" i="3"/>
  <c r="E35" i="3"/>
  <c r="E34" i="3"/>
  <c r="E33" i="3"/>
  <c r="D31" i="3"/>
  <c r="E30" i="3"/>
  <c r="E29" i="3"/>
  <c r="E28" i="3"/>
  <c r="D27" i="3"/>
  <c r="E26" i="3"/>
  <c r="E25" i="3"/>
  <c r="E24" i="3"/>
  <c r="D22" i="3"/>
  <c r="E21" i="3"/>
  <c r="E20" i="3"/>
  <c r="E19" i="3"/>
  <c r="D18" i="3"/>
  <c r="E17" i="3"/>
  <c r="E16" i="3"/>
  <c r="E15" i="3"/>
  <c r="E13" i="3"/>
  <c r="E12" i="3"/>
  <c r="E11" i="3"/>
  <c r="E9" i="3"/>
  <c r="E8" i="3"/>
  <c r="E7" i="3"/>
  <c r="E6" i="3"/>
  <c r="E3" i="3"/>
  <c r="B49" i="3"/>
  <c r="B45" i="3"/>
  <c r="B40" i="3"/>
  <c r="B36" i="3"/>
  <c r="B31" i="3"/>
  <c r="B27" i="3"/>
  <c r="B22" i="3"/>
  <c r="B18" i="3"/>
  <c r="C3" i="3"/>
  <c r="AC3" i="3"/>
  <c r="AE3" i="3"/>
  <c r="C6" i="3"/>
  <c r="AC6" i="3"/>
  <c r="AE6" i="3"/>
  <c r="C7" i="3"/>
  <c r="AC7" i="3"/>
  <c r="AE7" i="3"/>
  <c r="C8" i="3"/>
  <c r="AC8" i="3"/>
  <c r="AE8" i="3"/>
  <c r="C9" i="3"/>
  <c r="AC9" i="3"/>
  <c r="AE9" i="3"/>
  <c r="C11" i="3"/>
  <c r="AC11" i="3"/>
  <c r="AE11" i="3"/>
  <c r="C12" i="3"/>
  <c r="AC12" i="3"/>
  <c r="AE12" i="3"/>
  <c r="C13" i="3"/>
  <c r="AC13" i="3"/>
  <c r="AE13" i="3"/>
  <c r="C15" i="3"/>
  <c r="AC15" i="3"/>
  <c r="AE15" i="3"/>
  <c r="C16" i="3"/>
  <c r="AC16" i="3"/>
  <c r="AE16" i="3"/>
  <c r="C17" i="3"/>
  <c r="AC17" i="3"/>
  <c r="AE17" i="3"/>
  <c r="AD18" i="3"/>
  <c r="C19" i="3"/>
  <c r="AC19" i="3"/>
  <c r="AE19" i="3"/>
  <c r="C20" i="3"/>
  <c r="AC20" i="3"/>
  <c r="AE20" i="3"/>
  <c r="C21" i="3"/>
  <c r="AC21" i="3"/>
  <c r="AE21" i="3"/>
  <c r="AD22" i="3"/>
  <c r="C24" i="3"/>
  <c r="AC24" i="3"/>
  <c r="AE24" i="3"/>
  <c r="C25" i="3"/>
  <c r="AC25" i="3"/>
  <c r="AE25" i="3"/>
  <c r="C26" i="3"/>
  <c r="AC26" i="3"/>
  <c r="AE26" i="3"/>
  <c r="AD27" i="3"/>
  <c r="C28" i="3"/>
  <c r="AC28" i="3"/>
  <c r="AE28" i="3"/>
  <c r="C29" i="3"/>
  <c r="AC29" i="3"/>
  <c r="AE29" i="3"/>
  <c r="C30" i="3"/>
  <c r="AC30" i="3"/>
  <c r="AE30" i="3"/>
  <c r="AD31" i="3"/>
  <c r="C33" i="3"/>
  <c r="AC33" i="3"/>
  <c r="AE33" i="3"/>
  <c r="C34" i="3"/>
  <c r="AC34" i="3"/>
  <c r="AE34" i="3"/>
  <c r="C35" i="3"/>
  <c r="AC35" i="3"/>
  <c r="AE35" i="3"/>
  <c r="AD36" i="3"/>
  <c r="C37" i="3"/>
  <c r="AC37" i="3"/>
  <c r="AE37" i="3"/>
  <c r="C38" i="3"/>
  <c r="AC38" i="3"/>
  <c r="AE38" i="3"/>
  <c r="C39" i="3"/>
  <c r="AC39" i="3"/>
  <c r="AE39" i="3"/>
  <c r="AD40" i="3"/>
  <c r="C42" i="3"/>
  <c r="AC42" i="3"/>
  <c r="AE42" i="3"/>
  <c r="C43" i="3"/>
  <c r="AC43" i="3"/>
  <c r="AE43" i="3"/>
  <c r="C44" i="3"/>
  <c r="AC44" i="3"/>
  <c r="AE44" i="3"/>
  <c r="AD45" i="3"/>
  <c r="C46" i="3"/>
  <c r="AC46" i="3"/>
  <c r="AE46" i="3"/>
  <c r="C47" i="3"/>
  <c r="AC47" i="3"/>
  <c r="AE47" i="3"/>
  <c r="C48" i="3"/>
  <c r="AC48" i="3"/>
  <c r="AE48" i="3"/>
  <c r="AD49" i="3"/>
  <c r="Q12" i="4"/>
  <c r="P12" i="4"/>
  <c r="O12" i="4"/>
  <c r="N12" i="4"/>
  <c r="M12" i="4"/>
  <c r="L12" i="4"/>
  <c r="K12" i="4"/>
  <c r="J12" i="4"/>
  <c r="I12" i="4"/>
  <c r="H12" i="4"/>
  <c r="G12" i="4"/>
  <c r="F12" i="4"/>
  <c r="E12" i="4"/>
  <c r="D12" i="4"/>
  <c r="C12" i="4"/>
  <c r="B12" i="4"/>
  <c r="Q11" i="4"/>
  <c r="P11" i="4"/>
  <c r="O11" i="4"/>
  <c r="N11" i="4"/>
  <c r="M11" i="4"/>
  <c r="L11" i="4"/>
  <c r="K11" i="4"/>
  <c r="J11" i="4"/>
  <c r="I11" i="4"/>
  <c r="H11" i="4"/>
  <c r="G11" i="4"/>
  <c r="F11" i="4"/>
  <c r="E11" i="4"/>
  <c r="D11" i="4"/>
  <c r="C11" i="4"/>
  <c r="B11" i="4"/>
  <c r="Q10" i="4"/>
  <c r="P10" i="4"/>
  <c r="O10" i="4"/>
  <c r="N10" i="4"/>
  <c r="M10" i="4"/>
  <c r="L10" i="4"/>
  <c r="K10" i="4"/>
  <c r="J10" i="4"/>
  <c r="I10" i="4"/>
  <c r="H10" i="4"/>
  <c r="G10" i="4"/>
  <c r="F10" i="4"/>
  <c r="E10" i="4"/>
  <c r="D10" i="4"/>
  <c r="C10" i="4"/>
  <c r="B10" i="4"/>
  <c r="B2" i="7" l="1"/>
  <c r="B31" i="7" s="1"/>
  <c r="A2" i="7"/>
  <c r="A31" i="7" s="1"/>
  <c r="B2" i="6"/>
  <c r="B29" i="6" s="1"/>
  <c r="A2" i="6"/>
  <c r="A28" i="6" s="1"/>
  <c r="B12" i="6" l="1"/>
  <c r="B24" i="6"/>
  <c r="A13" i="6"/>
  <c r="A25" i="6"/>
  <c r="B13" i="6"/>
  <c r="A6" i="6"/>
  <c r="A30" i="6"/>
  <c r="B18" i="6"/>
  <c r="A7" i="6"/>
  <c r="A31" i="6"/>
  <c r="B7" i="6"/>
  <c r="B19" i="6"/>
  <c r="B25" i="6"/>
  <c r="A18" i="6"/>
  <c r="B6" i="6"/>
  <c r="B30" i="6"/>
  <c r="A19" i="6"/>
  <c r="A12" i="6"/>
  <c r="A24" i="6"/>
  <c r="B20" i="7"/>
  <c r="A21" i="7"/>
  <c r="B9" i="7"/>
  <c r="B16" i="7"/>
  <c r="A14" i="7"/>
  <c r="B8" i="7"/>
  <c r="A9" i="7"/>
  <c r="B15" i="7"/>
  <c r="A17" i="7"/>
  <c r="A8" i="7"/>
  <c r="A26" i="7"/>
  <c r="B14" i="7"/>
  <c r="A3" i="7"/>
  <c r="A27" i="7"/>
  <c r="B27" i="7"/>
  <c r="A4" i="7"/>
  <c r="A10" i="7"/>
  <c r="A28" i="7"/>
  <c r="B10" i="7"/>
  <c r="B28" i="7"/>
  <c r="A5" i="7"/>
  <c r="A23" i="7"/>
  <c r="B5" i="7"/>
  <c r="B11" i="7"/>
  <c r="B23" i="7"/>
  <c r="A6" i="7"/>
  <c r="A12" i="7"/>
  <c r="A18" i="7"/>
  <c r="A24" i="7"/>
  <c r="A30" i="7"/>
  <c r="B6" i="7"/>
  <c r="B12" i="7"/>
  <c r="B18" i="7"/>
  <c r="B24" i="7"/>
  <c r="B30" i="7"/>
  <c r="A20" i="7"/>
  <c r="B26" i="7"/>
  <c r="A15" i="7"/>
  <c r="B3" i="7"/>
  <c r="B21" i="7"/>
  <c r="A16" i="7"/>
  <c r="A22" i="7"/>
  <c r="B4" i="7"/>
  <c r="B22" i="7"/>
  <c r="A11" i="7"/>
  <c r="A29" i="7"/>
  <c r="B17" i="7"/>
  <c r="B29" i="7"/>
  <c r="A7" i="7"/>
  <c r="A13" i="7"/>
  <c r="A19" i="7"/>
  <c r="A25" i="7"/>
  <c r="B7" i="7"/>
  <c r="B13" i="7"/>
  <c r="B19" i="7"/>
  <c r="B25" i="7"/>
  <c r="B31" i="6"/>
  <c r="B20" i="6"/>
  <c r="A3" i="6"/>
  <c r="A15" i="6"/>
  <c r="B9" i="6"/>
  <c r="B21" i="6"/>
  <c r="A4" i="6"/>
  <c r="A22" i="6"/>
  <c r="B10" i="6"/>
  <c r="B22" i="6"/>
  <c r="A5" i="6"/>
  <c r="A11" i="6"/>
  <c r="A17" i="6"/>
  <c r="A23" i="6"/>
  <c r="A29" i="6"/>
  <c r="A8" i="6"/>
  <c r="A14" i="6"/>
  <c r="A20" i="6"/>
  <c r="A26" i="6"/>
  <c r="B8" i="6"/>
  <c r="B14" i="6"/>
  <c r="B26" i="6"/>
  <c r="A9" i="6"/>
  <c r="A21" i="6"/>
  <c r="A27" i="6"/>
  <c r="B3" i="6"/>
  <c r="B15" i="6"/>
  <c r="B27" i="6"/>
  <c r="A10" i="6"/>
  <c r="A16" i="6"/>
  <c r="B4" i="6"/>
  <c r="B16" i="6"/>
  <c r="B28" i="6"/>
  <c r="B5" i="6"/>
  <c r="B11" i="6"/>
  <c r="B17" i="6"/>
  <c r="B23" i="6"/>
  <c r="R10" i="4"/>
  <c r="S10" i="4"/>
  <c r="T10" i="4"/>
  <c r="U10" i="4"/>
  <c r="V10" i="4"/>
  <c r="W10" i="4"/>
  <c r="X10" i="4"/>
  <c r="Y10" i="4"/>
  <c r="Z10" i="4"/>
  <c r="AA10" i="4"/>
  <c r="AB10" i="4"/>
  <c r="AC10" i="4"/>
  <c r="AD10" i="4"/>
  <c r="R11" i="4"/>
  <c r="S11" i="4"/>
  <c r="T11" i="4"/>
  <c r="U11" i="4"/>
  <c r="V11" i="4"/>
  <c r="W11" i="4"/>
  <c r="X11" i="4"/>
  <c r="Y11" i="4"/>
  <c r="Z11" i="4"/>
  <c r="AA11" i="4"/>
  <c r="AB11" i="4"/>
  <c r="AC11" i="4"/>
  <c r="AD11" i="4"/>
  <c r="R12" i="4"/>
  <c r="S12" i="4"/>
  <c r="T12" i="4"/>
  <c r="U12" i="4"/>
  <c r="V12" i="4"/>
  <c r="W12" i="4"/>
  <c r="X12" i="4"/>
  <c r="Y12" i="4"/>
  <c r="Z12" i="4"/>
  <c r="AA12" i="4"/>
  <c r="AB12" i="4"/>
  <c r="AC12" i="4"/>
  <c r="AD12" i="4"/>
  <c r="D6" i="6" l="1"/>
  <c r="D8" i="6"/>
  <c r="D9" i="6"/>
  <c r="D13" i="6"/>
  <c r="D15" i="6"/>
  <c r="AG3" i="3"/>
  <c r="D17" i="6" s="1"/>
  <c r="D19" i="6"/>
  <c r="AM3" i="3"/>
  <c r="AO3" i="3"/>
  <c r="AQ3" i="3"/>
  <c r="AS3" i="3"/>
  <c r="D23" i="6" s="1"/>
  <c r="AU3" i="3"/>
  <c r="D24" i="6" s="1"/>
  <c r="AW3" i="3"/>
  <c r="D25" i="6" s="1"/>
  <c r="AY3" i="3"/>
  <c r="BA3" i="3"/>
  <c r="BC3" i="3"/>
  <c r="BE3" i="3"/>
  <c r="D29" i="6" s="1"/>
  <c r="BG3" i="3"/>
  <c r="D30" i="6" s="1"/>
  <c r="BI3" i="3"/>
  <c r="D31" i="6" s="1"/>
  <c r="BK3" i="3"/>
  <c r="BL3" i="3"/>
  <c r="BM3" i="3"/>
  <c r="BN3" i="3" s="1"/>
  <c r="BO3" i="3"/>
  <c r="BS3" i="3"/>
  <c r="BU3" i="3"/>
  <c r="BW3" i="3"/>
  <c r="BX3" i="3"/>
  <c r="BK4" i="3"/>
  <c r="BM4" i="3"/>
  <c r="BK5" i="3"/>
  <c r="BL5" i="3"/>
  <c r="BM5" i="3"/>
  <c r="BN5" i="3" s="1"/>
  <c r="BO5" i="3"/>
  <c r="BP5" i="3"/>
  <c r="BR5" i="3"/>
  <c r="BS5" i="3"/>
  <c r="BU5" i="3"/>
  <c r="BW5" i="3"/>
  <c r="BX6" i="3"/>
  <c r="E3" i="6"/>
  <c r="E4" i="6"/>
  <c r="E7" i="6"/>
  <c r="E8" i="6"/>
  <c r="E9" i="6"/>
  <c r="E11" i="6"/>
  <c r="E12" i="6"/>
  <c r="E13" i="6"/>
  <c r="E14" i="6"/>
  <c r="E15" i="6"/>
  <c r="E16" i="6"/>
  <c r="AG6" i="3"/>
  <c r="E17" i="6" s="1"/>
  <c r="E18" i="6"/>
  <c r="E19" i="6"/>
  <c r="AM6" i="3"/>
  <c r="AO6" i="3"/>
  <c r="E21" i="6" s="1"/>
  <c r="AQ6" i="3"/>
  <c r="E22" i="6" s="1"/>
  <c r="AS6" i="3"/>
  <c r="E23" i="6" s="1"/>
  <c r="AU6" i="3"/>
  <c r="E24" i="6" s="1"/>
  <c r="AW6" i="3"/>
  <c r="E25" i="6" s="1"/>
  <c r="AY6" i="3"/>
  <c r="BA6" i="3"/>
  <c r="E27" i="6" s="1"/>
  <c r="BC6" i="3"/>
  <c r="BE6" i="3"/>
  <c r="BG6" i="3"/>
  <c r="E30" i="6" s="1"/>
  <c r="BI6" i="3"/>
  <c r="E31" i="6" s="1"/>
  <c r="BK6" i="3"/>
  <c r="BL6" i="3"/>
  <c r="BM6" i="3"/>
  <c r="BN6" i="3" s="1"/>
  <c r="BO6" i="3"/>
  <c r="BS6" i="3"/>
  <c r="BU6" i="3"/>
  <c r="BW6" i="3"/>
  <c r="BX7" i="3"/>
  <c r="F3" i="6"/>
  <c r="F8" i="6"/>
  <c r="F10" i="6"/>
  <c r="F11" i="6"/>
  <c r="F13" i="6"/>
  <c r="F14" i="6"/>
  <c r="F15" i="6"/>
  <c r="F16" i="6"/>
  <c r="AG7" i="3"/>
  <c r="F17" i="6" s="1"/>
  <c r="F18" i="6"/>
  <c r="F19" i="6"/>
  <c r="AM7" i="3"/>
  <c r="AO7" i="3"/>
  <c r="AQ7" i="3"/>
  <c r="AS7" i="3"/>
  <c r="F23" i="6" s="1"/>
  <c r="AU7" i="3"/>
  <c r="F24" i="6" s="1"/>
  <c r="AW7" i="3"/>
  <c r="AY7" i="3"/>
  <c r="F26" i="6" s="1"/>
  <c r="BA7" i="3"/>
  <c r="F27" i="6" s="1"/>
  <c r="BC7" i="3"/>
  <c r="BE7" i="3"/>
  <c r="BG7" i="3"/>
  <c r="BI7" i="3"/>
  <c r="BK7" i="3"/>
  <c r="BL7" i="3"/>
  <c r="BM7" i="3"/>
  <c r="BN7" i="3" s="1"/>
  <c r="BO7" i="3"/>
  <c r="BS7" i="3"/>
  <c r="BU7" i="3"/>
  <c r="BW7" i="3"/>
  <c r="BX8" i="3"/>
  <c r="G3" i="6"/>
  <c r="G4" i="6"/>
  <c r="G6" i="6"/>
  <c r="G7" i="6"/>
  <c r="G9" i="6"/>
  <c r="G10" i="6"/>
  <c r="G11" i="6"/>
  <c r="G12" i="6"/>
  <c r="G13" i="6"/>
  <c r="G14" i="6"/>
  <c r="G15" i="6"/>
  <c r="G16" i="6"/>
  <c r="AG8" i="3"/>
  <c r="G17" i="6" s="1"/>
  <c r="G18" i="6"/>
  <c r="G19" i="6"/>
  <c r="AM8" i="3"/>
  <c r="G20" i="6" s="1"/>
  <c r="AO8" i="3"/>
  <c r="G21" i="6" s="1"/>
  <c r="AQ8" i="3"/>
  <c r="G22" i="6" s="1"/>
  <c r="AS8" i="3"/>
  <c r="G23" i="6" s="1"/>
  <c r="AU8" i="3"/>
  <c r="AW8" i="3"/>
  <c r="G25" i="6" s="1"/>
  <c r="AY8" i="3"/>
  <c r="BA8" i="3"/>
  <c r="BC8" i="3"/>
  <c r="G28" i="6" s="1"/>
  <c r="BE8" i="3"/>
  <c r="G29" i="6" s="1"/>
  <c r="BG8" i="3"/>
  <c r="G30" i="6" s="1"/>
  <c r="BI8" i="3"/>
  <c r="G31" i="6" s="1"/>
  <c r="BK8" i="3"/>
  <c r="BL8" i="3"/>
  <c r="BM8" i="3"/>
  <c r="BN8" i="3" s="1"/>
  <c r="BO8" i="3"/>
  <c r="BS8" i="3"/>
  <c r="BU8" i="3"/>
  <c r="BW8" i="3"/>
  <c r="H2" i="6"/>
  <c r="H5" i="6"/>
  <c r="H6" i="6"/>
  <c r="H7" i="6"/>
  <c r="H8" i="6"/>
  <c r="H9" i="6"/>
  <c r="H11" i="6"/>
  <c r="H13" i="6"/>
  <c r="H15" i="6"/>
  <c r="H16" i="6"/>
  <c r="AG9" i="3"/>
  <c r="H17" i="6" s="1"/>
  <c r="H19" i="6"/>
  <c r="AM9" i="3"/>
  <c r="AO9" i="3"/>
  <c r="H21" i="6" s="1"/>
  <c r="AQ9" i="3"/>
  <c r="H22" i="6" s="1"/>
  <c r="AS9" i="3"/>
  <c r="H23" i="6" s="1"/>
  <c r="AU9" i="3"/>
  <c r="H24" i="6" s="1"/>
  <c r="AW9" i="3"/>
  <c r="H25" i="6" s="1"/>
  <c r="AY9" i="3"/>
  <c r="BA9" i="3"/>
  <c r="H27" i="6" s="1"/>
  <c r="BC9" i="3"/>
  <c r="BE9" i="3"/>
  <c r="H29" i="6" s="1"/>
  <c r="BG9" i="3"/>
  <c r="BI9" i="3"/>
  <c r="H31" i="6" s="1"/>
  <c r="BK9" i="3"/>
  <c r="BL9" i="3"/>
  <c r="BM9" i="3"/>
  <c r="BN9" i="3" s="1"/>
  <c r="BO9" i="3"/>
  <c r="BS9" i="3"/>
  <c r="BU9" i="3"/>
  <c r="BW9" i="3"/>
  <c r="BK10" i="3"/>
  <c r="I2" i="6"/>
  <c r="I3" i="6"/>
  <c r="I8" i="6"/>
  <c r="I10" i="6"/>
  <c r="I11" i="6"/>
  <c r="I14" i="6"/>
  <c r="I15" i="6"/>
  <c r="I16" i="6"/>
  <c r="AG11" i="3"/>
  <c r="I17" i="6" s="1"/>
  <c r="I19" i="6"/>
  <c r="AM11" i="3"/>
  <c r="AO11" i="3"/>
  <c r="AQ11" i="3"/>
  <c r="I22" i="6" s="1"/>
  <c r="AS11" i="3"/>
  <c r="AU11" i="3"/>
  <c r="I24" i="6" s="1"/>
  <c r="AW11" i="3"/>
  <c r="I25" i="6" s="1"/>
  <c r="AY11" i="3"/>
  <c r="I26" i="6" s="1"/>
  <c r="BA11" i="3"/>
  <c r="I27" i="6" s="1"/>
  <c r="BC11" i="3"/>
  <c r="BE11" i="3"/>
  <c r="BG11" i="3"/>
  <c r="BI11" i="3"/>
  <c r="BK11" i="3"/>
  <c r="BL11" i="3"/>
  <c r="BM11" i="3"/>
  <c r="BN11" i="3" s="1"/>
  <c r="BO11" i="3"/>
  <c r="BS11" i="3"/>
  <c r="BU11" i="3"/>
  <c r="BW11" i="3"/>
  <c r="J3" i="6"/>
  <c r="J4" i="6"/>
  <c r="J5" i="6"/>
  <c r="J8" i="6"/>
  <c r="J10" i="6"/>
  <c r="J11" i="6"/>
  <c r="J12" i="6"/>
  <c r="J13" i="6"/>
  <c r="J14" i="6"/>
  <c r="J15" i="6"/>
  <c r="J16" i="6"/>
  <c r="AG12" i="3"/>
  <c r="J17" i="6" s="1"/>
  <c r="J18" i="6"/>
  <c r="J19" i="6"/>
  <c r="AM12" i="3"/>
  <c r="J20" i="6" s="1"/>
  <c r="AO12" i="3"/>
  <c r="J21" i="6" s="1"/>
  <c r="AQ12" i="3"/>
  <c r="AS12" i="3"/>
  <c r="AU12" i="3"/>
  <c r="AW12" i="3"/>
  <c r="J25" i="6" s="1"/>
  <c r="AY12" i="3"/>
  <c r="J26" i="6" s="1"/>
  <c r="BA12" i="3"/>
  <c r="J27" i="6" s="1"/>
  <c r="BC12" i="3"/>
  <c r="J28" i="6" s="1"/>
  <c r="BE12" i="3"/>
  <c r="J29" i="6" s="1"/>
  <c r="BG12" i="3"/>
  <c r="BI12" i="3"/>
  <c r="J31" i="6" s="1"/>
  <c r="BK12" i="3"/>
  <c r="BL12" i="3"/>
  <c r="BM12" i="3"/>
  <c r="BN12" i="3" s="1"/>
  <c r="BO12" i="3"/>
  <c r="BS12" i="3"/>
  <c r="BU12" i="3"/>
  <c r="BW12" i="3"/>
  <c r="BX13" i="3"/>
  <c r="K3" i="6"/>
  <c r="K4" i="6"/>
  <c r="K5" i="6"/>
  <c r="K8" i="6"/>
  <c r="K9" i="6"/>
  <c r="K10" i="6"/>
  <c r="K11" i="6"/>
  <c r="K12" i="6"/>
  <c r="K13" i="6"/>
  <c r="K14" i="6"/>
  <c r="K15" i="6"/>
  <c r="K16" i="6"/>
  <c r="AG13" i="3"/>
  <c r="K17" i="6" s="1"/>
  <c r="K18" i="6"/>
  <c r="K19" i="6"/>
  <c r="AM13" i="3"/>
  <c r="K20" i="6" s="1"/>
  <c r="AO13" i="3"/>
  <c r="AQ13" i="3"/>
  <c r="K22" i="6" s="1"/>
  <c r="AS13" i="3"/>
  <c r="K23" i="6" s="1"/>
  <c r="AU13" i="3"/>
  <c r="K24" i="6" s="1"/>
  <c r="AW13" i="3"/>
  <c r="K25" i="6" s="1"/>
  <c r="AY13" i="3"/>
  <c r="K26" i="6" s="1"/>
  <c r="BA13" i="3"/>
  <c r="K27" i="6" s="1"/>
  <c r="BC13" i="3"/>
  <c r="BE13" i="3"/>
  <c r="K29" i="6" s="1"/>
  <c r="BG13" i="3"/>
  <c r="K30" i="6" s="1"/>
  <c r="BI13" i="3"/>
  <c r="BK13" i="3"/>
  <c r="BL13" i="3"/>
  <c r="BM13" i="3"/>
  <c r="BN13" i="3" s="1"/>
  <c r="BO13" i="3"/>
  <c r="BS13" i="3"/>
  <c r="BU13" i="3"/>
  <c r="BW13" i="3"/>
  <c r="BK14" i="3"/>
  <c r="L2" i="6"/>
  <c r="L3" i="6"/>
  <c r="L4" i="6"/>
  <c r="L5" i="6"/>
  <c r="L6" i="6"/>
  <c r="L9" i="6"/>
  <c r="L11" i="6"/>
  <c r="L12" i="6"/>
  <c r="L13" i="6"/>
  <c r="L14" i="6"/>
  <c r="L15" i="6"/>
  <c r="L16" i="6"/>
  <c r="AG15" i="3"/>
  <c r="L17" i="6" s="1"/>
  <c r="L18" i="6"/>
  <c r="AM15" i="3"/>
  <c r="L20" i="6" s="1"/>
  <c r="AO15" i="3"/>
  <c r="L21" i="6" s="1"/>
  <c r="AQ15" i="3"/>
  <c r="L22" i="6" s="1"/>
  <c r="AS15" i="3"/>
  <c r="AU15" i="3"/>
  <c r="AW15" i="3"/>
  <c r="L25" i="6" s="1"/>
  <c r="AY15" i="3"/>
  <c r="L26" i="6" s="1"/>
  <c r="BA15" i="3"/>
  <c r="L27" i="6" s="1"/>
  <c r="BC15" i="3"/>
  <c r="L28" i="6" s="1"/>
  <c r="BE15" i="3"/>
  <c r="BG15" i="3"/>
  <c r="BI15" i="3"/>
  <c r="L31" i="6" s="1"/>
  <c r="BK15" i="3"/>
  <c r="BL15" i="3"/>
  <c r="BM15" i="3"/>
  <c r="BN15" i="3" s="1"/>
  <c r="BO15" i="3"/>
  <c r="BS15" i="3"/>
  <c r="BU15" i="3"/>
  <c r="BW15" i="3"/>
  <c r="BX16" i="3"/>
  <c r="M3" i="6"/>
  <c r="M4" i="6"/>
  <c r="M5" i="6"/>
  <c r="M6" i="6"/>
  <c r="M7" i="6"/>
  <c r="M8" i="6"/>
  <c r="M9" i="6"/>
  <c r="M12" i="6"/>
  <c r="M13" i="6"/>
  <c r="M14" i="6"/>
  <c r="M15" i="6"/>
  <c r="M16" i="6"/>
  <c r="AG16" i="3"/>
  <c r="M17" i="6" s="1"/>
  <c r="AM16" i="3"/>
  <c r="M20" i="6" s="1"/>
  <c r="AO16" i="3"/>
  <c r="M21" i="6" s="1"/>
  <c r="AQ16" i="3"/>
  <c r="M22" i="6" s="1"/>
  <c r="AS16" i="3"/>
  <c r="M23" i="6" s="1"/>
  <c r="AU16" i="3"/>
  <c r="M24" i="6" s="1"/>
  <c r="AW16" i="3"/>
  <c r="M25" i="6" s="1"/>
  <c r="AY16" i="3"/>
  <c r="BA16" i="3"/>
  <c r="BC16" i="3"/>
  <c r="M28" i="6" s="1"/>
  <c r="BE16" i="3"/>
  <c r="M29" i="6" s="1"/>
  <c r="BG16" i="3"/>
  <c r="BI16" i="3"/>
  <c r="M31" i="6" s="1"/>
  <c r="BK16" i="3"/>
  <c r="BL16" i="3"/>
  <c r="BM16" i="3"/>
  <c r="BN16" i="3" s="1"/>
  <c r="BO16" i="3"/>
  <c r="BS16" i="3"/>
  <c r="BU16" i="3"/>
  <c r="BW16" i="3"/>
  <c r="N2" i="6"/>
  <c r="N4" i="6"/>
  <c r="N6" i="6"/>
  <c r="N7" i="6"/>
  <c r="N8" i="6"/>
  <c r="N10" i="6"/>
  <c r="N11" i="6"/>
  <c r="N12" i="6"/>
  <c r="N13" i="6"/>
  <c r="N14" i="6"/>
  <c r="N15" i="6"/>
  <c r="N16" i="6"/>
  <c r="AG17" i="3"/>
  <c r="N17" i="6" s="1"/>
  <c r="N18" i="6"/>
  <c r="N19" i="6"/>
  <c r="AM17" i="3"/>
  <c r="N20" i="6" s="1"/>
  <c r="AO17" i="3"/>
  <c r="AQ17" i="3"/>
  <c r="AS17" i="3"/>
  <c r="AU17" i="3"/>
  <c r="N24" i="6" s="1"/>
  <c r="AW17" i="3"/>
  <c r="N25" i="6" s="1"/>
  <c r="AY17" i="3"/>
  <c r="N26" i="6" s="1"/>
  <c r="BA17" i="3"/>
  <c r="N27" i="6" s="1"/>
  <c r="BC17" i="3"/>
  <c r="N28" i="6" s="1"/>
  <c r="BE17" i="3"/>
  <c r="BG17" i="3"/>
  <c r="BI17" i="3"/>
  <c r="N31" i="6" s="1"/>
  <c r="BK17" i="3"/>
  <c r="BL17" i="3"/>
  <c r="BM17" i="3"/>
  <c r="BN17" i="3" s="1"/>
  <c r="BO17" i="3"/>
  <c r="BS17" i="3"/>
  <c r="BU17" i="3"/>
  <c r="BW17" i="3"/>
  <c r="P2" i="5"/>
  <c r="P3" i="5"/>
  <c r="P4" i="5"/>
  <c r="P5" i="5"/>
  <c r="P6" i="5"/>
  <c r="P7" i="5"/>
  <c r="P8" i="5"/>
  <c r="P9" i="5"/>
  <c r="P10" i="5"/>
  <c r="P11" i="5"/>
  <c r="P12" i="5"/>
  <c r="P13" i="5"/>
  <c r="P14" i="5"/>
  <c r="P15" i="5"/>
  <c r="P16" i="5"/>
  <c r="P17" i="5"/>
  <c r="P18" i="5"/>
  <c r="P19" i="5"/>
  <c r="AL18" i="3"/>
  <c r="P20" i="5" s="1"/>
  <c r="AN18" i="3"/>
  <c r="P21" i="5" s="1"/>
  <c r="AP18" i="3"/>
  <c r="P22" i="5" s="1"/>
  <c r="AR18" i="3"/>
  <c r="P23" i="5" s="1"/>
  <c r="AT18" i="3"/>
  <c r="P24" i="5" s="1"/>
  <c r="AV18" i="3"/>
  <c r="P25" i="5" s="1"/>
  <c r="AX18" i="3"/>
  <c r="P26" i="5" s="1"/>
  <c r="AZ18" i="3"/>
  <c r="P27" i="5" s="1"/>
  <c r="BB18" i="3"/>
  <c r="P28" i="5" s="1"/>
  <c r="BD18" i="3"/>
  <c r="P29" i="5" s="1"/>
  <c r="BF18" i="3"/>
  <c r="P30" i="5" s="1"/>
  <c r="BH18" i="3"/>
  <c r="P31" i="5" s="1"/>
  <c r="BK18" i="3"/>
  <c r="BP18" i="3"/>
  <c r="BR18" i="3"/>
  <c r="O2" i="6"/>
  <c r="O3" i="6"/>
  <c r="O4" i="6"/>
  <c r="O5" i="6"/>
  <c r="O6" i="6"/>
  <c r="O7" i="6"/>
  <c r="O8" i="6"/>
  <c r="O9" i="6"/>
  <c r="O10" i="6"/>
  <c r="O11" i="6"/>
  <c r="O12" i="6"/>
  <c r="O13" i="6"/>
  <c r="O14" i="6"/>
  <c r="O15" i="6"/>
  <c r="O16" i="6"/>
  <c r="AG19" i="3"/>
  <c r="O17" i="6" s="1"/>
  <c r="O18" i="6"/>
  <c r="O19" i="6"/>
  <c r="AM19" i="3"/>
  <c r="O20" i="6" s="1"/>
  <c r="AO19" i="3"/>
  <c r="O21" i="6" s="1"/>
  <c r="AQ19" i="3"/>
  <c r="AS19" i="3"/>
  <c r="O23" i="6" s="1"/>
  <c r="AU19" i="3"/>
  <c r="AW19" i="3"/>
  <c r="O25" i="6" s="1"/>
  <c r="AY19" i="3"/>
  <c r="O26" i="6" s="1"/>
  <c r="BA19" i="3"/>
  <c r="O27" i="6" s="1"/>
  <c r="BC19" i="3"/>
  <c r="O28" i="6" s="1"/>
  <c r="BE19" i="3"/>
  <c r="O29" i="6" s="1"/>
  <c r="BG19" i="3"/>
  <c r="BI19" i="3"/>
  <c r="BK19" i="3"/>
  <c r="BL19" i="3"/>
  <c r="BM19" i="3"/>
  <c r="BN19" i="3" s="1"/>
  <c r="BO19" i="3"/>
  <c r="BS19" i="3"/>
  <c r="BU19" i="3"/>
  <c r="BW19" i="3"/>
  <c r="P2" i="6"/>
  <c r="P3" i="6"/>
  <c r="P6" i="6"/>
  <c r="P7" i="6"/>
  <c r="P8" i="6"/>
  <c r="P9" i="6"/>
  <c r="P11" i="6"/>
  <c r="P12" i="6"/>
  <c r="P13" i="6"/>
  <c r="P14" i="6"/>
  <c r="P15" i="6"/>
  <c r="P16" i="6"/>
  <c r="AG20" i="3"/>
  <c r="P17" i="6" s="1"/>
  <c r="P19" i="6"/>
  <c r="AM20" i="3"/>
  <c r="P20" i="6" s="1"/>
  <c r="AO20" i="3"/>
  <c r="AQ20" i="3"/>
  <c r="P22" i="6" s="1"/>
  <c r="AS20" i="3"/>
  <c r="P23" i="6" s="1"/>
  <c r="AU20" i="3"/>
  <c r="P24" i="6" s="1"/>
  <c r="AW20" i="3"/>
  <c r="P25" i="6" s="1"/>
  <c r="AY20" i="3"/>
  <c r="BA20" i="3"/>
  <c r="P27" i="6" s="1"/>
  <c r="BC20" i="3"/>
  <c r="P28" i="6" s="1"/>
  <c r="BE20" i="3"/>
  <c r="P29" i="6" s="1"/>
  <c r="BG20" i="3"/>
  <c r="P30" i="6" s="1"/>
  <c r="BI20" i="3"/>
  <c r="P31" i="6" s="1"/>
  <c r="BK20" i="3"/>
  <c r="BL20" i="3"/>
  <c r="BM20" i="3"/>
  <c r="BN20" i="3" s="1"/>
  <c r="BO20" i="3"/>
  <c r="BS20" i="3"/>
  <c r="BU20" i="3"/>
  <c r="BW20" i="3"/>
  <c r="Q3" i="6"/>
  <c r="Q5" i="6"/>
  <c r="Q6" i="6"/>
  <c r="Q7" i="6"/>
  <c r="Q8" i="6"/>
  <c r="Q9" i="6"/>
  <c r="Q10" i="6"/>
  <c r="Q11" i="6"/>
  <c r="Q12" i="6"/>
  <c r="Q13" i="6"/>
  <c r="Q14" i="6"/>
  <c r="Q15" i="6"/>
  <c r="AG21" i="3"/>
  <c r="Q17" i="6" s="1"/>
  <c r="Q18" i="6"/>
  <c r="Q19" i="6"/>
  <c r="AM21" i="3"/>
  <c r="AO21" i="3"/>
  <c r="Q21" i="6" s="1"/>
  <c r="AQ21" i="3"/>
  <c r="AS21" i="3"/>
  <c r="Q23" i="6" s="1"/>
  <c r="AU21" i="3"/>
  <c r="Q24" i="6" s="1"/>
  <c r="AW21" i="3"/>
  <c r="Q25" i="6" s="1"/>
  <c r="AY21" i="3"/>
  <c r="Q26" i="6" s="1"/>
  <c r="BA21" i="3"/>
  <c r="Q27" i="6" s="1"/>
  <c r="BC21" i="3"/>
  <c r="BE21" i="3"/>
  <c r="Q29" i="6" s="1"/>
  <c r="BG21" i="3"/>
  <c r="Q30" i="6" s="1"/>
  <c r="BI21" i="3"/>
  <c r="Q31" i="6" s="1"/>
  <c r="BK21" i="3"/>
  <c r="BL21" i="3"/>
  <c r="BM21" i="3"/>
  <c r="BN21" i="3" s="1"/>
  <c r="BO21" i="3"/>
  <c r="BS21" i="3"/>
  <c r="BU21" i="3"/>
  <c r="BW21" i="3"/>
  <c r="T3" i="5"/>
  <c r="T4" i="5"/>
  <c r="T5" i="5"/>
  <c r="T6" i="5"/>
  <c r="T7" i="5"/>
  <c r="T8" i="5"/>
  <c r="T9" i="5"/>
  <c r="T10" i="5"/>
  <c r="T11" i="5"/>
  <c r="T12" i="5"/>
  <c r="T13" i="5"/>
  <c r="T14" i="5"/>
  <c r="T15" i="5"/>
  <c r="T16" i="5"/>
  <c r="T17" i="5"/>
  <c r="T18" i="5"/>
  <c r="T19" i="5"/>
  <c r="AL22" i="3"/>
  <c r="T20" i="5" s="1"/>
  <c r="AN22" i="3"/>
  <c r="T21" i="5" s="1"/>
  <c r="AP22" i="3"/>
  <c r="T22" i="5" s="1"/>
  <c r="AR22" i="3"/>
  <c r="T23" i="5" s="1"/>
  <c r="AT22" i="3"/>
  <c r="T24" i="5" s="1"/>
  <c r="AV22" i="3"/>
  <c r="T25" i="5" s="1"/>
  <c r="AX22" i="3"/>
  <c r="T26" i="5" s="1"/>
  <c r="AZ22" i="3"/>
  <c r="T27" i="5" s="1"/>
  <c r="BB22" i="3"/>
  <c r="T28" i="5" s="1"/>
  <c r="BD22" i="3"/>
  <c r="T29" i="5" s="1"/>
  <c r="BF22" i="3"/>
  <c r="T30" i="5" s="1"/>
  <c r="BH22" i="3"/>
  <c r="T31" i="5" s="1"/>
  <c r="BK22" i="3"/>
  <c r="BP22" i="3"/>
  <c r="BR22" i="3"/>
  <c r="BK23" i="3"/>
  <c r="R3" i="6"/>
  <c r="R4" i="6"/>
  <c r="R6" i="6"/>
  <c r="R8" i="6"/>
  <c r="R9" i="6"/>
  <c r="R10" i="6"/>
  <c r="R11" i="6"/>
  <c r="R12" i="6"/>
  <c r="R13" i="6"/>
  <c r="R14" i="6"/>
  <c r="R15" i="6"/>
  <c r="R16" i="6"/>
  <c r="AG24" i="3"/>
  <c r="R17" i="6" s="1"/>
  <c r="R18" i="6"/>
  <c r="R19" i="6"/>
  <c r="AM24" i="3"/>
  <c r="R20" i="6" s="1"/>
  <c r="AO24" i="3"/>
  <c r="AQ24" i="3"/>
  <c r="AS24" i="3"/>
  <c r="R23" i="6" s="1"/>
  <c r="AU24" i="3"/>
  <c r="R24" i="6" s="1"/>
  <c r="AW24" i="3"/>
  <c r="R25" i="6" s="1"/>
  <c r="AY24" i="3"/>
  <c r="R26" i="6" s="1"/>
  <c r="BA24" i="3"/>
  <c r="R27" i="6" s="1"/>
  <c r="BC24" i="3"/>
  <c r="R28" i="6" s="1"/>
  <c r="BE24" i="3"/>
  <c r="R29" i="6" s="1"/>
  <c r="BG24" i="3"/>
  <c r="R30" i="6" s="1"/>
  <c r="BI24" i="3"/>
  <c r="BK24" i="3"/>
  <c r="BL24" i="3"/>
  <c r="BM24" i="3"/>
  <c r="BN24" i="3" s="1"/>
  <c r="BO24" i="3"/>
  <c r="BS24" i="3"/>
  <c r="BU24" i="3"/>
  <c r="BW24" i="3"/>
  <c r="S2" i="6"/>
  <c r="S4" i="6"/>
  <c r="S5" i="6"/>
  <c r="S6" i="6"/>
  <c r="S7" i="6"/>
  <c r="S11" i="6"/>
  <c r="S12" i="6"/>
  <c r="S13" i="6"/>
  <c r="S14" i="6"/>
  <c r="S15" i="6"/>
  <c r="S16" i="6"/>
  <c r="AG25" i="3"/>
  <c r="S17" i="6" s="1"/>
  <c r="S18" i="6"/>
  <c r="S19" i="6"/>
  <c r="AM25" i="3"/>
  <c r="S20" i="6" s="1"/>
  <c r="AO25" i="3"/>
  <c r="S21" i="6" s="1"/>
  <c r="AQ25" i="3"/>
  <c r="S22" i="6" s="1"/>
  <c r="AS25" i="3"/>
  <c r="S23" i="6" s="1"/>
  <c r="AU25" i="3"/>
  <c r="S24" i="6" s="1"/>
  <c r="AW25" i="3"/>
  <c r="S25" i="6" s="1"/>
  <c r="AY25" i="3"/>
  <c r="BA25" i="3"/>
  <c r="S27" i="6" s="1"/>
  <c r="BC25" i="3"/>
  <c r="BE25" i="3"/>
  <c r="S29" i="6" s="1"/>
  <c r="BG25" i="3"/>
  <c r="S30" i="6" s="1"/>
  <c r="BI25" i="3"/>
  <c r="S31" i="6" s="1"/>
  <c r="BK25" i="3"/>
  <c r="BL25" i="3"/>
  <c r="BM25" i="3"/>
  <c r="BN25" i="3" s="1"/>
  <c r="BO25" i="3"/>
  <c r="BS25" i="3"/>
  <c r="BU25" i="3"/>
  <c r="BW25" i="3"/>
  <c r="T4" i="6"/>
  <c r="T5" i="6"/>
  <c r="T6" i="6"/>
  <c r="T7" i="6"/>
  <c r="T8" i="6"/>
  <c r="T9" i="6"/>
  <c r="T10" i="6"/>
  <c r="T12" i="6"/>
  <c r="T13" i="6"/>
  <c r="T14" i="6"/>
  <c r="T15" i="6"/>
  <c r="T16" i="6"/>
  <c r="AG26" i="3"/>
  <c r="T17" i="6" s="1"/>
  <c r="T18" i="6"/>
  <c r="T19" i="6"/>
  <c r="AM26" i="3"/>
  <c r="AO26" i="3"/>
  <c r="T21" i="6" s="1"/>
  <c r="AQ26" i="3"/>
  <c r="T22" i="6" s="1"/>
  <c r="AS26" i="3"/>
  <c r="AU26" i="3"/>
  <c r="T24" i="6" s="1"/>
  <c r="AW26" i="3"/>
  <c r="T25" i="6" s="1"/>
  <c r="AY26" i="3"/>
  <c r="BA26" i="3"/>
  <c r="BC26" i="3"/>
  <c r="T28" i="6" s="1"/>
  <c r="BE26" i="3"/>
  <c r="T29" i="6" s="1"/>
  <c r="BG26" i="3"/>
  <c r="T30" i="6" s="1"/>
  <c r="BI26" i="3"/>
  <c r="BK26" i="3"/>
  <c r="BL26" i="3"/>
  <c r="BM26" i="3"/>
  <c r="BN26" i="3" s="1"/>
  <c r="BO26" i="3"/>
  <c r="BS26" i="3"/>
  <c r="BU26" i="3"/>
  <c r="BW26" i="3"/>
  <c r="BW27" i="3"/>
  <c r="X3" i="5"/>
  <c r="X4" i="5"/>
  <c r="X5" i="5"/>
  <c r="X6" i="5"/>
  <c r="X7" i="5"/>
  <c r="X8" i="5"/>
  <c r="X9" i="5"/>
  <c r="X10" i="5"/>
  <c r="X11" i="5"/>
  <c r="X12" i="5"/>
  <c r="X13" i="5"/>
  <c r="X14" i="5"/>
  <c r="X15" i="5"/>
  <c r="X16" i="5"/>
  <c r="X17" i="5"/>
  <c r="X18" i="5"/>
  <c r="X19" i="5"/>
  <c r="AL27" i="3"/>
  <c r="X20" i="5" s="1"/>
  <c r="AN27" i="3"/>
  <c r="X21" i="5" s="1"/>
  <c r="AP27" i="3"/>
  <c r="X22" i="5" s="1"/>
  <c r="AR27" i="3"/>
  <c r="X23" i="5" s="1"/>
  <c r="AT27" i="3"/>
  <c r="X24" i="5" s="1"/>
  <c r="AV27" i="3"/>
  <c r="X25" i="5" s="1"/>
  <c r="AX27" i="3"/>
  <c r="X26" i="5" s="1"/>
  <c r="AZ27" i="3"/>
  <c r="X27" i="5" s="1"/>
  <c r="BB27" i="3"/>
  <c r="X28" i="5" s="1"/>
  <c r="BD27" i="3"/>
  <c r="X29" i="5" s="1"/>
  <c r="BF27" i="3"/>
  <c r="X30" i="5" s="1"/>
  <c r="BH27" i="3"/>
  <c r="X31" i="5" s="1"/>
  <c r="BK27" i="3"/>
  <c r="BP27" i="3"/>
  <c r="BR27" i="3"/>
  <c r="U2" i="6"/>
  <c r="U3" i="6"/>
  <c r="U6" i="6"/>
  <c r="U7" i="6"/>
  <c r="U8" i="6"/>
  <c r="U9" i="6"/>
  <c r="U10" i="6"/>
  <c r="U11" i="6"/>
  <c r="U12" i="6"/>
  <c r="U14" i="6"/>
  <c r="U15" i="6"/>
  <c r="U16" i="6"/>
  <c r="AG28" i="3"/>
  <c r="U17" i="6" s="1"/>
  <c r="U18" i="6"/>
  <c r="AM28" i="3"/>
  <c r="U20" i="6" s="1"/>
  <c r="AO28" i="3"/>
  <c r="U21" i="6" s="1"/>
  <c r="AQ28" i="3"/>
  <c r="U22" i="6" s="1"/>
  <c r="AS28" i="3"/>
  <c r="U23" i="6" s="1"/>
  <c r="AU28" i="3"/>
  <c r="U24" i="6" s="1"/>
  <c r="AW28" i="3"/>
  <c r="U25" i="6" s="1"/>
  <c r="AY28" i="3"/>
  <c r="U26" i="6" s="1"/>
  <c r="BA28" i="3"/>
  <c r="U27" i="6" s="1"/>
  <c r="BC28" i="3"/>
  <c r="U28" i="6" s="1"/>
  <c r="BE28" i="3"/>
  <c r="U29" i="6" s="1"/>
  <c r="BG28" i="3"/>
  <c r="BI28" i="3"/>
  <c r="BK28" i="3"/>
  <c r="BL28" i="3"/>
  <c r="BM28" i="3"/>
  <c r="BN28" i="3" s="1"/>
  <c r="BO28" i="3"/>
  <c r="BS28" i="3"/>
  <c r="BU28" i="3"/>
  <c r="BW28" i="3"/>
  <c r="V3" i="6"/>
  <c r="V4" i="6"/>
  <c r="V6" i="6"/>
  <c r="V7" i="6"/>
  <c r="V8" i="6"/>
  <c r="V9" i="6"/>
  <c r="V10" i="6"/>
  <c r="V11" i="6"/>
  <c r="V12" i="6"/>
  <c r="V13" i="6"/>
  <c r="V14" i="6"/>
  <c r="V16" i="6"/>
  <c r="AG29" i="3"/>
  <c r="V17" i="6" s="1"/>
  <c r="V18" i="6"/>
  <c r="V19" i="6"/>
  <c r="AM29" i="3"/>
  <c r="V20" i="6" s="1"/>
  <c r="AO29" i="3"/>
  <c r="AQ29" i="3"/>
  <c r="AS29" i="3"/>
  <c r="V23" i="6" s="1"/>
  <c r="AU29" i="3"/>
  <c r="V24" i="6" s="1"/>
  <c r="AW29" i="3"/>
  <c r="V25" i="6" s="1"/>
  <c r="AY29" i="3"/>
  <c r="V26" i="6" s="1"/>
  <c r="BA29" i="3"/>
  <c r="V27" i="6" s="1"/>
  <c r="BC29" i="3"/>
  <c r="V28" i="6" s="1"/>
  <c r="BE29" i="3"/>
  <c r="V29" i="6" s="1"/>
  <c r="BG29" i="3"/>
  <c r="V30" i="6" s="1"/>
  <c r="BI29" i="3"/>
  <c r="V31" i="6" s="1"/>
  <c r="BK29" i="3"/>
  <c r="BL29" i="3"/>
  <c r="BM29" i="3"/>
  <c r="BN29" i="3" s="1"/>
  <c r="BO29" i="3"/>
  <c r="BS29" i="3"/>
  <c r="BU29" i="3"/>
  <c r="BW29" i="3"/>
  <c r="W3" i="6"/>
  <c r="W5" i="6"/>
  <c r="W6" i="6"/>
  <c r="W7" i="6"/>
  <c r="W8" i="6"/>
  <c r="W9" i="6"/>
  <c r="W10" i="6"/>
  <c r="W11" i="6"/>
  <c r="W12" i="6"/>
  <c r="W13" i="6"/>
  <c r="W14" i="6"/>
  <c r="W15" i="6"/>
  <c r="AG30" i="3"/>
  <c r="W18" i="6"/>
  <c r="W19" i="6"/>
  <c r="AM30" i="3"/>
  <c r="W20" i="6" s="1"/>
  <c r="AO30" i="3"/>
  <c r="W21" i="6" s="1"/>
  <c r="AQ30" i="3"/>
  <c r="W22" i="6" s="1"/>
  <c r="AS30" i="3"/>
  <c r="W23" i="6" s="1"/>
  <c r="AU30" i="3"/>
  <c r="W24" i="6" s="1"/>
  <c r="AW30" i="3"/>
  <c r="W25" i="6" s="1"/>
  <c r="AY30" i="3"/>
  <c r="BA30" i="3"/>
  <c r="W27" i="6" s="1"/>
  <c r="BC30" i="3"/>
  <c r="W28" i="6" s="1"/>
  <c r="BE30" i="3"/>
  <c r="W29" i="6" s="1"/>
  <c r="BG30" i="3"/>
  <c r="W30" i="6" s="1"/>
  <c r="BI30" i="3"/>
  <c r="W31" i="6" s="1"/>
  <c r="BK30" i="3"/>
  <c r="BL30" i="3"/>
  <c r="BM30" i="3"/>
  <c r="BN30" i="3" s="1"/>
  <c r="BO30" i="3"/>
  <c r="BS30" i="3"/>
  <c r="BU30" i="3"/>
  <c r="BW30" i="3"/>
  <c r="AB2" i="5"/>
  <c r="AB3" i="5"/>
  <c r="AB4" i="5"/>
  <c r="AB5" i="5"/>
  <c r="AB6" i="5"/>
  <c r="AB7" i="5"/>
  <c r="AB8" i="5"/>
  <c r="AB9" i="5"/>
  <c r="AB10" i="5"/>
  <c r="AB11" i="5"/>
  <c r="AB12" i="5"/>
  <c r="AB13" i="5"/>
  <c r="AB14" i="5"/>
  <c r="AB15" i="5"/>
  <c r="AB16" i="5"/>
  <c r="AB17" i="5"/>
  <c r="AB18" i="5"/>
  <c r="AB19" i="5"/>
  <c r="AL31" i="3"/>
  <c r="AB20" i="5" s="1"/>
  <c r="AN31" i="3"/>
  <c r="AB21" i="5" s="1"/>
  <c r="AP31" i="3"/>
  <c r="AB22" i="5" s="1"/>
  <c r="AR31" i="3"/>
  <c r="AB23" i="5" s="1"/>
  <c r="AT31" i="3"/>
  <c r="AB24" i="5" s="1"/>
  <c r="AV31" i="3"/>
  <c r="AB25" i="5" s="1"/>
  <c r="AX31" i="3"/>
  <c r="AB26" i="5" s="1"/>
  <c r="AZ31" i="3"/>
  <c r="AB27" i="5" s="1"/>
  <c r="BB31" i="3"/>
  <c r="AB28" i="5" s="1"/>
  <c r="BD31" i="3"/>
  <c r="AB29" i="5" s="1"/>
  <c r="BF31" i="3"/>
  <c r="AB30" i="5" s="1"/>
  <c r="BH31" i="3"/>
  <c r="AB31" i="5" s="1"/>
  <c r="BK31" i="3"/>
  <c r="BP31" i="3"/>
  <c r="BR31" i="3"/>
  <c r="BK32" i="3"/>
  <c r="X4" i="6"/>
  <c r="X5" i="6"/>
  <c r="X6" i="6"/>
  <c r="X7" i="6"/>
  <c r="X8" i="6"/>
  <c r="X9" i="6"/>
  <c r="X10" i="6"/>
  <c r="X12" i="6"/>
  <c r="X13" i="6"/>
  <c r="X14" i="6"/>
  <c r="X16" i="6"/>
  <c r="AG33" i="3"/>
  <c r="X17" i="6" s="1"/>
  <c r="X18" i="6"/>
  <c r="X19" i="6"/>
  <c r="AM33" i="3"/>
  <c r="X20" i="6" s="1"/>
  <c r="AO33" i="3"/>
  <c r="AQ33" i="3"/>
  <c r="X22" i="6" s="1"/>
  <c r="AS33" i="3"/>
  <c r="X23" i="6" s="1"/>
  <c r="AU33" i="3"/>
  <c r="X24" i="6" s="1"/>
  <c r="AW33" i="3"/>
  <c r="X25" i="6" s="1"/>
  <c r="AY33" i="3"/>
  <c r="BA33" i="3"/>
  <c r="BC33" i="3"/>
  <c r="X28" i="6" s="1"/>
  <c r="BE33" i="3"/>
  <c r="X29" i="6" s="1"/>
  <c r="BG33" i="3"/>
  <c r="X30" i="6" s="1"/>
  <c r="BI33" i="3"/>
  <c r="X31" i="6" s="1"/>
  <c r="BK33" i="3"/>
  <c r="BL33" i="3"/>
  <c r="BM33" i="3"/>
  <c r="BN33" i="3" s="1"/>
  <c r="BO33" i="3"/>
  <c r="BS33" i="3"/>
  <c r="BU33" i="3"/>
  <c r="BW33" i="3"/>
  <c r="BX34" i="3"/>
  <c r="Y3" i="6"/>
  <c r="Y4" i="6"/>
  <c r="Y5" i="6"/>
  <c r="Y7" i="6"/>
  <c r="Y8" i="6"/>
  <c r="Y9" i="6"/>
  <c r="Y10" i="6"/>
  <c r="Y11" i="6"/>
  <c r="Y12" i="6"/>
  <c r="Y13" i="6"/>
  <c r="Y14" i="6"/>
  <c r="Y15" i="6"/>
  <c r="Y16" i="6"/>
  <c r="AG34" i="3"/>
  <c r="Y17" i="6" s="1"/>
  <c r="Y18" i="6"/>
  <c r="Y19" i="6"/>
  <c r="AM34" i="3"/>
  <c r="AO34" i="3"/>
  <c r="Y21" i="6" s="1"/>
  <c r="AQ34" i="3"/>
  <c r="AS34" i="3"/>
  <c r="Y23" i="6" s="1"/>
  <c r="AU34" i="3"/>
  <c r="Y24" i="6" s="1"/>
  <c r="AW34" i="3"/>
  <c r="AY34" i="3"/>
  <c r="Y26" i="6" s="1"/>
  <c r="BA34" i="3"/>
  <c r="BC34" i="3"/>
  <c r="BE34" i="3"/>
  <c r="Y29" i="6" s="1"/>
  <c r="BG34" i="3"/>
  <c r="Y30" i="6" s="1"/>
  <c r="BI34" i="3"/>
  <c r="Y31" i="6" s="1"/>
  <c r="BK34" i="3"/>
  <c r="BL34" i="3"/>
  <c r="BM34" i="3"/>
  <c r="BN34" i="3" s="1"/>
  <c r="BO34" i="3"/>
  <c r="BS34" i="3"/>
  <c r="BU34" i="3"/>
  <c r="BW34" i="3"/>
  <c r="BX35" i="3"/>
  <c r="Z3" i="6"/>
  <c r="Z4" i="6"/>
  <c r="Z5" i="6"/>
  <c r="Z7" i="6"/>
  <c r="Z8" i="6"/>
  <c r="Z9" i="6"/>
  <c r="Z10" i="6"/>
  <c r="Z11" i="6"/>
  <c r="Z12" i="6"/>
  <c r="Z14" i="6"/>
  <c r="Z15" i="6"/>
  <c r="Z16" i="6"/>
  <c r="AG35" i="3"/>
  <c r="Z17" i="6" s="1"/>
  <c r="Z18" i="6"/>
  <c r="Z19" i="6"/>
  <c r="AM35" i="3"/>
  <c r="Z20" i="6" s="1"/>
  <c r="AO35" i="3"/>
  <c r="AQ35" i="3"/>
  <c r="Z22" i="6" s="1"/>
  <c r="AS35" i="3"/>
  <c r="Z23" i="6" s="1"/>
  <c r="AU35" i="3"/>
  <c r="AW35" i="3"/>
  <c r="Z25" i="6" s="1"/>
  <c r="AY35" i="3"/>
  <c r="Z26" i="6" s="1"/>
  <c r="BA35" i="3"/>
  <c r="Z27" i="6" s="1"/>
  <c r="BC35" i="3"/>
  <c r="Z28" i="6" s="1"/>
  <c r="BE35" i="3"/>
  <c r="Z29" i="6" s="1"/>
  <c r="BG35" i="3"/>
  <c r="Z30" i="6" s="1"/>
  <c r="BI35" i="3"/>
  <c r="Z31" i="6" s="1"/>
  <c r="BK35" i="3"/>
  <c r="BL35" i="3"/>
  <c r="BM35" i="3"/>
  <c r="BN35" i="3" s="1"/>
  <c r="BO35" i="3"/>
  <c r="BS35" i="3"/>
  <c r="BU35" i="3"/>
  <c r="BW35" i="3"/>
  <c r="AF2" i="5"/>
  <c r="AF3" i="5"/>
  <c r="AF4" i="5"/>
  <c r="AF5" i="5"/>
  <c r="AF6" i="5"/>
  <c r="AF7" i="5"/>
  <c r="AF8" i="5"/>
  <c r="AF9" i="5"/>
  <c r="AF10" i="5"/>
  <c r="AF11" i="5"/>
  <c r="AF12" i="5"/>
  <c r="AF13" i="5"/>
  <c r="AF14" i="5"/>
  <c r="AF15" i="5"/>
  <c r="AF16" i="5"/>
  <c r="AF17" i="5"/>
  <c r="AF18" i="5"/>
  <c r="AF19" i="5"/>
  <c r="AL36" i="3"/>
  <c r="AF20" i="5" s="1"/>
  <c r="AN36" i="3"/>
  <c r="AF21" i="5" s="1"/>
  <c r="AP36" i="3"/>
  <c r="AF22" i="5" s="1"/>
  <c r="AR36" i="3"/>
  <c r="AF23" i="5" s="1"/>
  <c r="AT36" i="3"/>
  <c r="AF24" i="5" s="1"/>
  <c r="AV36" i="3"/>
  <c r="AF25" i="5" s="1"/>
  <c r="AX36" i="3"/>
  <c r="AF26" i="5" s="1"/>
  <c r="AZ36" i="3"/>
  <c r="AF27" i="5" s="1"/>
  <c r="BB36" i="3"/>
  <c r="AF28" i="5" s="1"/>
  <c r="BD36" i="3"/>
  <c r="AF29" i="5" s="1"/>
  <c r="BF36" i="3"/>
  <c r="AF30" i="5" s="1"/>
  <c r="BH36" i="3"/>
  <c r="AF31" i="5" s="1"/>
  <c r="BK36" i="3"/>
  <c r="BP36" i="3"/>
  <c r="BR36" i="3"/>
  <c r="BX37" i="3"/>
  <c r="AA3" i="6"/>
  <c r="AA4" i="6"/>
  <c r="AA5" i="6"/>
  <c r="AA6" i="6"/>
  <c r="AA7" i="6"/>
  <c r="AA8" i="6"/>
  <c r="AA10" i="6"/>
  <c r="AA11" i="6"/>
  <c r="AA12" i="6"/>
  <c r="AA13" i="6"/>
  <c r="AA14" i="6"/>
  <c r="AA15" i="6"/>
  <c r="AA16" i="6"/>
  <c r="AG37" i="3"/>
  <c r="AA17" i="6" s="1"/>
  <c r="AA18" i="6"/>
  <c r="AA19" i="6"/>
  <c r="AM37" i="3"/>
  <c r="AA20" i="6" s="1"/>
  <c r="AO37" i="3"/>
  <c r="AA21" i="6" s="1"/>
  <c r="AQ37" i="3"/>
  <c r="AA22" i="6" s="1"/>
  <c r="AS37" i="3"/>
  <c r="AA23" i="6" s="1"/>
  <c r="AU37" i="3"/>
  <c r="AA24" i="6" s="1"/>
  <c r="AW37" i="3"/>
  <c r="AA25" i="6" s="1"/>
  <c r="AY37" i="3"/>
  <c r="BA37" i="3"/>
  <c r="AA27" i="6" s="1"/>
  <c r="BC37" i="3"/>
  <c r="AA28" i="6" s="1"/>
  <c r="BE37" i="3"/>
  <c r="AA29" i="6" s="1"/>
  <c r="BG37" i="3"/>
  <c r="AA30" i="6" s="1"/>
  <c r="BI37" i="3"/>
  <c r="AA31" i="6" s="1"/>
  <c r="BK37" i="3"/>
  <c r="BL37" i="3"/>
  <c r="BM37" i="3"/>
  <c r="BN37" i="3" s="1"/>
  <c r="BO37" i="3"/>
  <c r="BS37" i="3"/>
  <c r="BU37" i="3"/>
  <c r="BW37" i="3"/>
  <c r="AB2" i="6"/>
  <c r="AB3" i="6"/>
  <c r="AB4" i="6"/>
  <c r="AB5" i="6"/>
  <c r="AB6" i="6"/>
  <c r="AB7" i="6"/>
  <c r="AB8" i="6"/>
  <c r="AB10" i="6"/>
  <c r="AB11" i="6"/>
  <c r="AB12" i="6"/>
  <c r="AB13" i="6"/>
  <c r="AB14" i="6"/>
  <c r="AB15" i="6"/>
  <c r="AB16" i="6"/>
  <c r="AG38" i="3"/>
  <c r="AB17" i="6" s="1"/>
  <c r="AB18" i="6"/>
  <c r="AB19" i="6"/>
  <c r="AM38" i="3"/>
  <c r="AB20" i="6" s="1"/>
  <c r="AO38" i="3"/>
  <c r="AB21" i="6" s="1"/>
  <c r="AQ38" i="3"/>
  <c r="AB22" i="6" s="1"/>
  <c r="AS38" i="3"/>
  <c r="AB23" i="6" s="1"/>
  <c r="AU38" i="3"/>
  <c r="AB24" i="6" s="1"/>
  <c r="AW38" i="3"/>
  <c r="AB25" i="6" s="1"/>
  <c r="AY38" i="3"/>
  <c r="AB26" i="6" s="1"/>
  <c r="BA38" i="3"/>
  <c r="AB27" i="6" s="1"/>
  <c r="BC38" i="3"/>
  <c r="BE38" i="3"/>
  <c r="AB29" i="6" s="1"/>
  <c r="BG38" i="3"/>
  <c r="AB30" i="6" s="1"/>
  <c r="BI38" i="3"/>
  <c r="AB31" i="6" s="1"/>
  <c r="BK38" i="3"/>
  <c r="BL38" i="3"/>
  <c r="BM38" i="3"/>
  <c r="BN38" i="3" s="1"/>
  <c r="BO38" i="3"/>
  <c r="BS38" i="3"/>
  <c r="BU38" i="3"/>
  <c r="BW38" i="3"/>
  <c r="AC2" i="6"/>
  <c r="AC3" i="6"/>
  <c r="AC4" i="6"/>
  <c r="AC5" i="6"/>
  <c r="AC6" i="6"/>
  <c r="AC7" i="6"/>
  <c r="AC8" i="6"/>
  <c r="AC10" i="6"/>
  <c r="AC11" i="6"/>
  <c r="AC12" i="6"/>
  <c r="AC13" i="6"/>
  <c r="AC15" i="6"/>
  <c r="AC16" i="6"/>
  <c r="AG39" i="3"/>
  <c r="AC17" i="6" s="1"/>
  <c r="AC19" i="6"/>
  <c r="AM39" i="3"/>
  <c r="AC20" i="6" s="1"/>
  <c r="AO39" i="3"/>
  <c r="AC21" i="6" s="1"/>
  <c r="AQ39" i="3"/>
  <c r="AC22" i="6" s="1"/>
  <c r="AS39" i="3"/>
  <c r="AC23" i="6" s="1"/>
  <c r="AU39" i="3"/>
  <c r="AC24" i="6" s="1"/>
  <c r="AW39" i="3"/>
  <c r="AC25" i="6" s="1"/>
  <c r="AY39" i="3"/>
  <c r="AC26" i="6" s="1"/>
  <c r="BA39" i="3"/>
  <c r="AC27" i="6" s="1"/>
  <c r="BC39" i="3"/>
  <c r="BE39" i="3"/>
  <c r="AC29" i="6" s="1"/>
  <c r="BG39" i="3"/>
  <c r="AC30" i="6" s="1"/>
  <c r="BI39" i="3"/>
  <c r="BK39" i="3"/>
  <c r="BL39" i="3"/>
  <c r="BM39" i="3"/>
  <c r="BN39" i="3" s="1"/>
  <c r="BO39" i="3"/>
  <c r="BS39" i="3"/>
  <c r="BU39" i="3"/>
  <c r="BW39" i="3"/>
  <c r="AJ2" i="5"/>
  <c r="AJ3" i="5"/>
  <c r="AJ4" i="5"/>
  <c r="AJ5" i="5"/>
  <c r="AJ6" i="5"/>
  <c r="AJ8" i="5"/>
  <c r="AJ9" i="5"/>
  <c r="AJ10" i="5"/>
  <c r="AJ11" i="5"/>
  <c r="AJ12" i="5"/>
  <c r="AJ13" i="5"/>
  <c r="AJ14" i="5"/>
  <c r="AJ15" i="5"/>
  <c r="AJ16" i="5"/>
  <c r="AJ17" i="5"/>
  <c r="AJ18" i="5"/>
  <c r="AJ19" i="5"/>
  <c r="AL40" i="3"/>
  <c r="AJ20" i="5" s="1"/>
  <c r="AN40" i="3"/>
  <c r="AJ21" i="5" s="1"/>
  <c r="AP40" i="3"/>
  <c r="AJ22" i="5" s="1"/>
  <c r="AR40" i="3"/>
  <c r="AJ23" i="5" s="1"/>
  <c r="AT40" i="3"/>
  <c r="AJ24" i="5" s="1"/>
  <c r="AV40" i="3"/>
  <c r="AJ25" i="5" s="1"/>
  <c r="AX40" i="3"/>
  <c r="AJ26" i="5" s="1"/>
  <c r="AZ40" i="3"/>
  <c r="AJ27" i="5" s="1"/>
  <c r="BB40" i="3"/>
  <c r="AJ28" i="5" s="1"/>
  <c r="BD40" i="3"/>
  <c r="AJ29" i="5" s="1"/>
  <c r="BF40" i="3"/>
  <c r="AJ30" i="5" s="1"/>
  <c r="BH40" i="3"/>
  <c r="AJ31" i="5" s="1"/>
  <c r="BK40" i="3"/>
  <c r="BP40" i="3"/>
  <c r="BR40" i="3"/>
  <c r="BW40" i="3"/>
  <c r="BK41" i="3"/>
  <c r="BX42" i="3"/>
  <c r="AD3" i="6"/>
  <c r="AD4" i="6"/>
  <c r="AD5" i="6"/>
  <c r="AD7" i="6"/>
  <c r="AD8" i="6"/>
  <c r="AD9" i="6"/>
  <c r="AD10" i="6"/>
  <c r="AD11" i="6"/>
  <c r="AD12" i="6"/>
  <c r="AD14" i="6"/>
  <c r="AD15" i="6"/>
  <c r="AD16" i="6"/>
  <c r="AG42" i="3"/>
  <c r="AD17" i="6" s="1"/>
  <c r="AD18" i="6"/>
  <c r="AD19" i="6"/>
  <c r="AM42" i="3"/>
  <c r="AD20" i="6" s="1"/>
  <c r="AO42" i="3"/>
  <c r="AD21" i="6" s="1"/>
  <c r="AQ42" i="3"/>
  <c r="AD22" i="6" s="1"/>
  <c r="AS42" i="3"/>
  <c r="AD23" i="6" s="1"/>
  <c r="AU42" i="3"/>
  <c r="AD24" i="6" s="1"/>
  <c r="AW42" i="3"/>
  <c r="AD25" i="6" s="1"/>
  <c r="AY42" i="3"/>
  <c r="AD26" i="6" s="1"/>
  <c r="BA42" i="3"/>
  <c r="AD27" i="6" s="1"/>
  <c r="BC42" i="3"/>
  <c r="AD28" i="6" s="1"/>
  <c r="BE42" i="3"/>
  <c r="AD29" i="6" s="1"/>
  <c r="BG42" i="3"/>
  <c r="BI42" i="3"/>
  <c r="AD31" i="6" s="1"/>
  <c r="BK42" i="3"/>
  <c r="BL42" i="3"/>
  <c r="BM42" i="3"/>
  <c r="BN42" i="3" s="1"/>
  <c r="BO42" i="3"/>
  <c r="BS42" i="3"/>
  <c r="BU42" i="3"/>
  <c r="BW42" i="3"/>
  <c r="AE3" i="6"/>
  <c r="AE4" i="6"/>
  <c r="AE5" i="6"/>
  <c r="AE6" i="6"/>
  <c r="AE7" i="6"/>
  <c r="AE8" i="6"/>
  <c r="AE9" i="6"/>
  <c r="AE10" i="6"/>
  <c r="AE11" i="6"/>
  <c r="AE12" i="6"/>
  <c r="AE13" i="6"/>
  <c r="AE14" i="6"/>
  <c r="AE16" i="6"/>
  <c r="AG43" i="3"/>
  <c r="AE17" i="6" s="1"/>
  <c r="AE18" i="6"/>
  <c r="AE19" i="6"/>
  <c r="AM43" i="3"/>
  <c r="AE20" i="6" s="1"/>
  <c r="AO43" i="3"/>
  <c r="AE21" i="6" s="1"/>
  <c r="AQ43" i="3"/>
  <c r="AE22" i="6" s="1"/>
  <c r="AS43" i="3"/>
  <c r="AE23" i="6" s="1"/>
  <c r="AU43" i="3"/>
  <c r="AW43" i="3"/>
  <c r="AE25" i="6" s="1"/>
  <c r="AY43" i="3"/>
  <c r="AE26" i="6" s="1"/>
  <c r="BA43" i="3"/>
  <c r="AE27" i="6" s="1"/>
  <c r="BC43" i="3"/>
  <c r="AE28" i="6" s="1"/>
  <c r="BE43" i="3"/>
  <c r="AE29" i="6" s="1"/>
  <c r="BG43" i="3"/>
  <c r="AE30" i="6" s="1"/>
  <c r="BI43" i="3"/>
  <c r="AE31" i="6" s="1"/>
  <c r="BK43" i="3"/>
  <c r="BL43" i="3"/>
  <c r="BM43" i="3"/>
  <c r="BN43" i="3" s="1"/>
  <c r="BO43" i="3"/>
  <c r="BS43" i="3"/>
  <c r="BU43" i="3"/>
  <c r="BW43" i="3"/>
  <c r="BX44" i="3"/>
  <c r="AF3" i="6"/>
  <c r="AF4" i="6"/>
  <c r="AF5" i="6"/>
  <c r="AF7" i="6"/>
  <c r="AF8" i="6"/>
  <c r="AF9" i="6"/>
  <c r="AF10" i="6"/>
  <c r="AF11" i="6"/>
  <c r="AF12" i="6"/>
  <c r="AF13" i="6"/>
  <c r="AF14" i="6"/>
  <c r="AF15" i="6"/>
  <c r="AF16" i="6"/>
  <c r="AG44" i="3"/>
  <c r="AF17" i="6" s="1"/>
  <c r="AF18" i="6"/>
  <c r="AM44" i="3"/>
  <c r="AF20" i="6" s="1"/>
  <c r="AO44" i="3"/>
  <c r="AF21" i="6" s="1"/>
  <c r="AQ44" i="3"/>
  <c r="AF22" i="6" s="1"/>
  <c r="AS44" i="3"/>
  <c r="AU44" i="3"/>
  <c r="AF24" i="6" s="1"/>
  <c r="AW44" i="3"/>
  <c r="AF25" i="6" s="1"/>
  <c r="AY44" i="3"/>
  <c r="AF26" i="6" s="1"/>
  <c r="BA44" i="3"/>
  <c r="AF27" i="6" s="1"/>
  <c r="BC44" i="3"/>
  <c r="AF28" i="6" s="1"/>
  <c r="BE44" i="3"/>
  <c r="AF29" i="6" s="1"/>
  <c r="BG44" i="3"/>
  <c r="AF30" i="6" s="1"/>
  <c r="BI44" i="3"/>
  <c r="AF31" i="6" s="1"/>
  <c r="BK44" i="3"/>
  <c r="BL44" i="3"/>
  <c r="BM44" i="3"/>
  <c r="BN44" i="3" s="1"/>
  <c r="BO44" i="3"/>
  <c r="BS44" i="3"/>
  <c r="BU44" i="3"/>
  <c r="BW44" i="3"/>
  <c r="AN2" i="5"/>
  <c r="AN3" i="5"/>
  <c r="AN4" i="5"/>
  <c r="AN5" i="5"/>
  <c r="AN6" i="5"/>
  <c r="AN7" i="5"/>
  <c r="AN8" i="5"/>
  <c r="AN9" i="5"/>
  <c r="AN10" i="5"/>
  <c r="AN11" i="5"/>
  <c r="AN12" i="5"/>
  <c r="AN13" i="5"/>
  <c r="AN14" i="5"/>
  <c r="AN15" i="5"/>
  <c r="AN16" i="5"/>
  <c r="AN17" i="5"/>
  <c r="AN18" i="5"/>
  <c r="AN19" i="5"/>
  <c r="AL45" i="3"/>
  <c r="AN20" i="5" s="1"/>
  <c r="AN45" i="3"/>
  <c r="AN21" i="5" s="1"/>
  <c r="AP45" i="3"/>
  <c r="AN22" i="5" s="1"/>
  <c r="AR45" i="3"/>
  <c r="AN23" i="5" s="1"/>
  <c r="AT45" i="3"/>
  <c r="AN24" i="5" s="1"/>
  <c r="AV45" i="3"/>
  <c r="AN25" i="5" s="1"/>
  <c r="AX45" i="3"/>
  <c r="AN26" i="5" s="1"/>
  <c r="AZ45" i="3"/>
  <c r="AN27" i="5" s="1"/>
  <c r="BB45" i="3"/>
  <c r="AN28" i="5" s="1"/>
  <c r="BD45" i="3"/>
  <c r="AN29" i="5" s="1"/>
  <c r="BF45" i="3"/>
  <c r="AN30" i="5" s="1"/>
  <c r="BH45" i="3"/>
  <c r="AN31" i="5" s="1"/>
  <c r="BK45" i="3"/>
  <c r="BP45" i="3"/>
  <c r="BR45" i="3"/>
  <c r="AG3" i="6"/>
  <c r="AG4" i="6"/>
  <c r="AG5" i="6"/>
  <c r="AG6" i="6"/>
  <c r="AG7" i="6"/>
  <c r="AG8" i="6"/>
  <c r="AG10" i="6"/>
  <c r="AG11" i="6"/>
  <c r="AG12" i="6"/>
  <c r="AG13" i="6"/>
  <c r="AG14" i="6"/>
  <c r="AG15" i="6"/>
  <c r="AG16" i="6"/>
  <c r="AG46" i="3"/>
  <c r="AG17" i="6" s="1"/>
  <c r="AG18" i="6"/>
  <c r="AG19" i="6"/>
  <c r="AM46" i="3"/>
  <c r="AG20" i="6" s="1"/>
  <c r="AO46" i="3"/>
  <c r="AG21" i="6" s="1"/>
  <c r="AQ46" i="3"/>
  <c r="AG22" i="6" s="1"/>
  <c r="AS46" i="3"/>
  <c r="AG23" i="6" s="1"/>
  <c r="AU46" i="3"/>
  <c r="AG24" i="6" s="1"/>
  <c r="AW46" i="3"/>
  <c r="AG25" i="6" s="1"/>
  <c r="AY46" i="3"/>
  <c r="AG26" i="6" s="1"/>
  <c r="BA46" i="3"/>
  <c r="AG27" i="6" s="1"/>
  <c r="BC46" i="3"/>
  <c r="AG28" i="6" s="1"/>
  <c r="BE46" i="3"/>
  <c r="AG29" i="6" s="1"/>
  <c r="BG46" i="3"/>
  <c r="AG30" i="6" s="1"/>
  <c r="BI46" i="3"/>
  <c r="AG31" i="6" s="1"/>
  <c r="BK46" i="3"/>
  <c r="BL46" i="3"/>
  <c r="BM46" i="3"/>
  <c r="BN46" i="3" s="1"/>
  <c r="BO46" i="3"/>
  <c r="BS46" i="3"/>
  <c r="BU46" i="3"/>
  <c r="BW46" i="3"/>
  <c r="BX47" i="3"/>
  <c r="AH3" i="6"/>
  <c r="AH4" i="6"/>
  <c r="AH5" i="6"/>
  <c r="AH7" i="6"/>
  <c r="AH8" i="6"/>
  <c r="AH9" i="6"/>
  <c r="AH10" i="6"/>
  <c r="AH11" i="6"/>
  <c r="AH12" i="6"/>
  <c r="AH13" i="6"/>
  <c r="AH14" i="6"/>
  <c r="AH15" i="6"/>
  <c r="AH16" i="6"/>
  <c r="AG47" i="3"/>
  <c r="AH17" i="6" s="1"/>
  <c r="AH18" i="6"/>
  <c r="AH19" i="6"/>
  <c r="AM47" i="3"/>
  <c r="AH20" i="6" s="1"/>
  <c r="AO47" i="3"/>
  <c r="AH21" i="6" s="1"/>
  <c r="AQ47" i="3"/>
  <c r="AH22" i="6" s="1"/>
  <c r="AS47" i="3"/>
  <c r="AH23" i="6" s="1"/>
  <c r="AU47" i="3"/>
  <c r="AH24" i="6" s="1"/>
  <c r="AW47" i="3"/>
  <c r="AH25" i="6" s="1"/>
  <c r="AY47" i="3"/>
  <c r="AH26" i="6" s="1"/>
  <c r="BA47" i="3"/>
  <c r="AH27" i="6" s="1"/>
  <c r="BC47" i="3"/>
  <c r="AH28" i="6" s="1"/>
  <c r="BE47" i="3"/>
  <c r="AH29" i="6" s="1"/>
  <c r="BG47" i="3"/>
  <c r="AH30" i="6" s="1"/>
  <c r="BI47" i="3"/>
  <c r="AH31" i="6" s="1"/>
  <c r="BK47" i="3"/>
  <c r="BL47" i="3"/>
  <c r="BM47" i="3"/>
  <c r="BN47" i="3" s="1"/>
  <c r="BO47" i="3"/>
  <c r="BS47" i="3"/>
  <c r="BU47" i="3"/>
  <c r="BW47" i="3"/>
  <c r="AI2" i="6"/>
  <c r="AI3" i="6"/>
  <c r="AI4" i="6"/>
  <c r="AI5" i="6"/>
  <c r="AI6" i="6"/>
  <c r="AI7" i="6"/>
  <c r="AI8" i="6"/>
  <c r="AI9" i="6"/>
  <c r="AI10" i="6"/>
  <c r="AI11" i="6"/>
  <c r="AI12" i="6"/>
  <c r="AI13" i="6"/>
  <c r="AI14" i="6"/>
  <c r="AI15" i="6"/>
  <c r="AI16" i="6"/>
  <c r="AG48" i="3"/>
  <c r="AI17" i="6" s="1"/>
  <c r="AI18" i="6"/>
  <c r="AI19" i="6"/>
  <c r="AM48" i="3"/>
  <c r="AI20" i="6" s="1"/>
  <c r="AO48" i="3"/>
  <c r="AI21" i="6" s="1"/>
  <c r="AQ48" i="3"/>
  <c r="AI22" i="6" s="1"/>
  <c r="AS48" i="3"/>
  <c r="AU48" i="3"/>
  <c r="AI24" i="6" s="1"/>
  <c r="AW48" i="3"/>
  <c r="AI25" i="6" s="1"/>
  <c r="AY48" i="3"/>
  <c r="AI26" i="6" s="1"/>
  <c r="BA48" i="3"/>
  <c r="AI27" i="6" s="1"/>
  <c r="BC48" i="3"/>
  <c r="AI28" i="6" s="1"/>
  <c r="BE48" i="3"/>
  <c r="AI29" i="6" s="1"/>
  <c r="BG48" i="3"/>
  <c r="AI30" i="6" s="1"/>
  <c r="BI48" i="3"/>
  <c r="BK48" i="3"/>
  <c r="BL48" i="3"/>
  <c r="BM48" i="3"/>
  <c r="BN48" i="3" s="1"/>
  <c r="BO48" i="3"/>
  <c r="BS48" i="3"/>
  <c r="BU48" i="3"/>
  <c r="BW48" i="3"/>
  <c r="AR2" i="5"/>
  <c r="AR3" i="5"/>
  <c r="AR4" i="5"/>
  <c r="AR5" i="5"/>
  <c r="AR7" i="5"/>
  <c r="AR8" i="5"/>
  <c r="AR9" i="5"/>
  <c r="AR10" i="5"/>
  <c r="AR11" i="5"/>
  <c r="AR12" i="5"/>
  <c r="AR13" i="5"/>
  <c r="AR14" i="5"/>
  <c r="AR15" i="5"/>
  <c r="AR16" i="5"/>
  <c r="AR17" i="5"/>
  <c r="AR18" i="5"/>
  <c r="AR19" i="5"/>
  <c r="AL49" i="3"/>
  <c r="AR20" i="5" s="1"/>
  <c r="AN49" i="3"/>
  <c r="AR21" i="5" s="1"/>
  <c r="AP49" i="3"/>
  <c r="AR22" i="5" s="1"/>
  <c r="AR49" i="3"/>
  <c r="AR23" i="5" s="1"/>
  <c r="AT49" i="3"/>
  <c r="AR24" i="5" s="1"/>
  <c r="AV49" i="3"/>
  <c r="AR25" i="5" s="1"/>
  <c r="AX49" i="3"/>
  <c r="AR26" i="5" s="1"/>
  <c r="AZ49" i="3"/>
  <c r="AR27" i="5" s="1"/>
  <c r="BB49" i="3"/>
  <c r="AR28" i="5" s="1"/>
  <c r="BD49" i="3"/>
  <c r="AR29" i="5" s="1"/>
  <c r="BF49" i="3"/>
  <c r="AR30" i="5" s="1"/>
  <c r="BH49" i="3"/>
  <c r="AR31" i="5" s="1"/>
  <c r="BK49" i="3"/>
  <c r="BP49" i="3"/>
  <c r="BR49" i="3"/>
  <c r="BL51" i="3"/>
  <c r="BS51" i="3"/>
  <c r="BL52" i="3"/>
  <c r="BS52" i="3"/>
  <c r="BL53" i="3"/>
  <c r="BS53" i="3"/>
  <c r="BL54" i="3"/>
  <c r="BS54" i="3"/>
  <c r="BL55" i="3"/>
  <c r="BS55" i="3"/>
  <c r="BL56" i="3"/>
  <c r="BS56" i="3"/>
  <c r="BL57" i="3"/>
  <c r="BS57" i="3"/>
  <c r="BL58" i="3"/>
  <c r="BS58" i="3"/>
  <c r="BL59" i="3"/>
  <c r="BS59" i="3"/>
  <c r="BL60" i="3"/>
  <c r="BS60" i="3"/>
  <c r="C2" i="6"/>
  <c r="D2" i="6"/>
  <c r="C3" i="6"/>
  <c r="D3" i="6"/>
  <c r="S3" i="6"/>
  <c r="T3" i="6"/>
  <c r="X3" i="6"/>
  <c r="C4" i="6"/>
  <c r="D4" i="6"/>
  <c r="F4" i="6"/>
  <c r="H4" i="6"/>
  <c r="I4" i="6"/>
  <c r="P4" i="6"/>
  <c r="Q4" i="6"/>
  <c r="C5" i="6"/>
  <c r="D5" i="6"/>
  <c r="E5" i="6"/>
  <c r="F5" i="6"/>
  <c r="G5" i="6"/>
  <c r="I5" i="6"/>
  <c r="N5" i="6"/>
  <c r="P5" i="6"/>
  <c r="R5" i="6"/>
  <c r="U5" i="6"/>
  <c r="V5" i="6"/>
  <c r="C6" i="6"/>
  <c r="E6" i="6"/>
  <c r="F6" i="6"/>
  <c r="J6" i="6"/>
  <c r="Y6" i="6"/>
  <c r="Z6" i="6"/>
  <c r="C7" i="6"/>
  <c r="D7" i="6"/>
  <c r="F7" i="6"/>
  <c r="I7" i="6"/>
  <c r="J7" i="6"/>
  <c r="K7" i="6"/>
  <c r="L7" i="6"/>
  <c r="R7" i="6"/>
  <c r="C8" i="6"/>
  <c r="G8" i="6"/>
  <c r="L8" i="6"/>
  <c r="S8" i="6"/>
  <c r="C9" i="6"/>
  <c r="F9" i="6"/>
  <c r="I9" i="6"/>
  <c r="J9" i="6"/>
  <c r="N9" i="6"/>
  <c r="S9" i="6"/>
  <c r="AA9" i="6"/>
  <c r="AC9" i="6"/>
  <c r="AG9" i="6"/>
  <c r="C10" i="6"/>
  <c r="D10" i="6"/>
  <c r="E10" i="6"/>
  <c r="H10" i="6"/>
  <c r="L10" i="6"/>
  <c r="M10" i="6"/>
  <c r="P10" i="6"/>
  <c r="S10" i="6"/>
  <c r="C11" i="6"/>
  <c r="D11" i="6"/>
  <c r="M11" i="6"/>
  <c r="T11" i="6"/>
  <c r="X11" i="6"/>
  <c r="C12" i="6"/>
  <c r="D12" i="6"/>
  <c r="F12" i="6"/>
  <c r="H12" i="6"/>
  <c r="I12" i="6"/>
  <c r="C13" i="6"/>
  <c r="I13" i="6"/>
  <c r="U13" i="6"/>
  <c r="Z13" i="6"/>
  <c r="AD13" i="6"/>
  <c r="C14" i="6"/>
  <c r="D14" i="6"/>
  <c r="H14" i="6"/>
  <c r="AC14" i="6"/>
  <c r="C15" i="6"/>
  <c r="V15" i="6"/>
  <c r="X15" i="6"/>
  <c r="AE15" i="6"/>
  <c r="C16" i="6"/>
  <c r="D16" i="6"/>
  <c r="Q16" i="6"/>
  <c r="W16" i="6"/>
  <c r="C17" i="6"/>
  <c r="W17" i="6"/>
  <c r="C18" i="6"/>
  <c r="D18" i="6"/>
  <c r="H18" i="6"/>
  <c r="I18" i="6"/>
  <c r="M18" i="6"/>
  <c r="P18" i="6"/>
  <c r="AC18" i="6"/>
  <c r="C19" i="6"/>
  <c r="L19" i="6"/>
  <c r="M19" i="6"/>
  <c r="U19" i="6"/>
  <c r="AF19" i="6"/>
  <c r="C20" i="6"/>
  <c r="D20" i="6"/>
  <c r="E20" i="6"/>
  <c r="F20" i="6"/>
  <c r="H20" i="6"/>
  <c r="I20" i="6"/>
  <c r="Q20" i="6"/>
  <c r="T20" i="6"/>
  <c r="Y20" i="6"/>
  <c r="C21" i="6"/>
  <c r="D21" i="6"/>
  <c r="F21" i="6"/>
  <c r="I21" i="6"/>
  <c r="K21" i="6"/>
  <c r="N21" i="6"/>
  <c r="P21" i="6"/>
  <c r="R21" i="6"/>
  <c r="V21" i="6"/>
  <c r="X21" i="6"/>
  <c r="Z21" i="6"/>
  <c r="C22" i="6"/>
  <c r="D22" i="6"/>
  <c r="F22" i="6"/>
  <c r="J22" i="6"/>
  <c r="N22" i="6"/>
  <c r="O22" i="6"/>
  <c r="Q22" i="6"/>
  <c r="R22" i="6"/>
  <c r="V22" i="6"/>
  <c r="Y22" i="6"/>
  <c r="C23" i="6"/>
  <c r="I23" i="6"/>
  <c r="J23" i="6"/>
  <c r="L23" i="6"/>
  <c r="N23" i="6"/>
  <c r="T23" i="6"/>
  <c r="AF23" i="6"/>
  <c r="AI23" i="6"/>
  <c r="C24" i="6"/>
  <c r="G24" i="6"/>
  <c r="J24" i="6"/>
  <c r="L24" i="6"/>
  <c r="O24" i="6"/>
  <c r="Z24" i="6"/>
  <c r="AE24" i="6"/>
  <c r="C25" i="6"/>
  <c r="F25" i="6"/>
  <c r="Y25" i="6"/>
  <c r="C26" i="6"/>
  <c r="D26" i="6"/>
  <c r="E26" i="6"/>
  <c r="G26" i="6"/>
  <c r="H26" i="6"/>
  <c r="M26" i="6"/>
  <c r="P26" i="6"/>
  <c r="S26" i="6"/>
  <c r="T26" i="6"/>
  <c r="W26" i="6"/>
  <c r="X26" i="6"/>
  <c r="AA26" i="6"/>
  <c r="C27" i="6"/>
  <c r="D27" i="6"/>
  <c r="G27" i="6"/>
  <c r="M27" i="6"/>
  <c r="T27" i="6"/>
  <c r="X27" i="6"/>
  <c r="Y27" i="6"/>
  <c r="C28" i="6"/>
  <c r="D28" i="6"/>
  <c r="E28" i="6"/>
  <c r="F28" i="6"/>
  <c r="H28" i="6"/>
  <c r="I28" i="6"/>
  <c r="K28" i="6"/>
  <c r="Q28" i="6"/>
  <c r="S28" i="6"/>
  <c r="Y28" i="6"/>
  <c r="AB28" i="6"/>
  <c r="AC28" i="6"/>
  <c r="C29" i="6"/>
  <c r="E29" i="6"/>
  <c r="F29" i="6"/>
  <c r="I29" i="6"/>
  <c r="L29" i="6"/>
  <c r="N29" i="6"/>
  <c r="C30" i="6"/>
  <c r="F30" i="6"/>
  <c r="H30" i="6"/>
  <c r="I30" i="6"/>
  <c r="J30" i="6"/>
  <c r="L30" i="6"/>
  <c r="M30" i="6"/>
  <c r="N30" i="6"/>
  <c r="O30" i="6"/>
  <c r="U30" i="6"/>
  <c r="AD30" i="6"/>
  <c r="C31" i="6"/>
  <c r="F31" i="6"/>
  <c r="I31" i="6"/>
  <c r="K31" i="6"/>
  <c r="O31" i="6"/>
  <c r="R31" i="6"/>
  <c r="T31" i="6"/>
  <c r="U31" i="6"/>
  <c r="AC31" i="6"/>
  <c r="AI31" i="6"/>
  <c r="AG2" i="4"/>
  <c r="AH2" i="4"/>
  <c r="AI2" i="4"/>
  <c r="AJ2" i="4" s="1"/>
  <c r="AK2" i="4"/>
  <c r="AL2" i="4"/>
  <c r="AM2" i="4"/>
  <c r="AG3" i="4"/>
  <c r="AH3" i="4"/>
  <c r="AI3" i="4"/>
  <c r="AJ3" i="4" s="1"/>
  <c r="AK3" i="4"/>
  <c r="AL3" i="4"/>
  <c r="AM3" i="4"/>
  <c r="AG4" i="4"/>
  <c r="AH4" i="4"/>
  <c r="AI4" i="4"/>
  <c r="AJ4" i="4" s="1"/>
  <c r="AK4" i="4"/>
  <c r="AL4" i="4"/>
  <c r="AM4" i="4"/>
  <c r="AG5" i="4"/>
  <c r="AH5" i="4"/>
  <c r="AI5" i="4"/>
  <c r="AJ5" i="4" s="1"/>
  <c r="AK5" i="4"/>
  <c r="AL5" i="4"/>
  <c r="AM5" i="4"/>
  <c r="AG6" i="4"/>
  <c r="AG7" i="4"/>
  <c r="AH7" i="4"/>
  <c r="AI7" i="4"/>
  <c r="AJ7" i="4" s="1"/>
  <c r="AK7" i="4"/>
  <c r="AL7" i="4"/>
  <c r="AM7" i="4"/>
  <c r="AG8" i="4"/>
  <c r="AH8" i="4"/>
  <c r="AI8" i="4"/>
  <c r="AJ8" i="4" s="1"/>
  <c r="AK8" i="4"/>
  <c r="AL8" i="4"/>
  <c r="AM8" i="4"/>
  <c r="AE10" i="4"/>
  <c r="H3" i="7"/>
  <c r="H4" i="7"/>
  <c r="H15" i="7"/>
  <c r="AE11" i="4"/>
  <c r="H31" i="7" s="1"/>
  <c r="H13" i="7"/>
  <c r="AE12" i="4"/>
  <c r="A2" i="5"/>
  <c r="A22" i="5" s="1"/>
  <c r="B2" i="5"/>
  <c r="C2" i="5"/>
  <c r="D2" i="5"/>
  <c r="E2" i="5"/>
  <c r="F2" i="5"/>
  <c r="G2" i="5"/>
  <c r="H2" i="5"/>
  <c r="I2" i="5"/>
  <c r="J2" i="5"/>
  <c r="K2" i="5"/>
  <c r="L2" i="5"/>
  <c r="M2" i="5"/>
  <c r="N2" i="5"/>
  <c r="O2" i="5"/>
  <c r="Q2" i="5"/>
  <c r="R2" i="5"/>
  <c r="S2" i="5"/>
  <c r="U2" i="5"/>
  <c r="V2" i="5"/>
  <c r="W2" i="5"/>
  <c r="Y2" i="5"/>
  <c r="Z2" i="5"/>
  <c r="AA2" i="5"/>
  <c r="AC2" i="5"/>
  <c r="AD2" i="5"/>
  <c r="AE2" i="5"/>
  <c r="AG2" i="5"/>
  <c r="AH2" i="5"/>
  <c r="AI2" i="5"/>
  <c r="AK2" i="5"/>
  <c r="AL2" i="5"/>
  <c r="AM2" i="5"/>
  <c r="AO2" i="5"/>
  <c r="AP2" i="5"/>
  <c r="AQ2" i="5"/>
  <c r="C3" i="5"/>
  <c r="D3" i="5"/>
  <c r="E3" i="5"/>
  <c r="F3" i="5"/>
  <c r="G3" i="5"/>
  <c r="H3" i="5"/>
  <c r="I3" i="5"/>
  <c r="J3" i="5"/>
  <c r="K3" i="5"/>
  <c r="L3" i="5"/>
  <c r="M3" i="5"/>
  <c r="N3" i="5"/>
  <c r="O3" i="5"/>
  <c r="Q3" i="5"/>
  <c r="R3" i="5"/>
  <c r="S3" i="5"/>
  <c r="U3" i="5"/>
  <c r="V3" i="5"/>
  <c r="W3" i="5"/>
  <c r="Y3" i="5"/>
  <c r="Z3" i="5"/>
  <c r="AA3" i="5"/>
  <c r="AC3" i="5"/>
  <c r="AD3" i="5"/>
  <c r="AE3" i="5"/>
  <c r="AG3" i="5"/>
  <c r="AH3" i="5"/>
  <c r="AI3" i="5"/>
  <c r="AK3" i="5"/>
  <c r="AL3" i="5"/>
  <c r="AM3" i="5"/>
  <c r="AO3" i="5"/>
  <c r="AP3" i="5"/>
  <c r="AQ3" i="5"/>
  <c r="C4" i="5"/>
  <c r="D4" i="5"/>
  <c r="E4" i="5"/>
  <c r="F4" i="5"/>
  <c r="G4" i="5"/>
  <c r="H4" i="5"/>
  <c r="I4" i="5"/>
  <c r="J4" i="5"/>
  <c r="K4" i="5"/>
  <c r="L4" i="5"/>
  <c r="M4" i="5"/>
  <c r="N4" i="5"/>
  <c r="O4" i="5"/>
  <c r="Q4" i="5"/>
  <c r="R4" i="5"/>
  <c r="S4" i="5"/>
  <c r="U4" i="5"/>
  <c r="V4" i="5"/>
  <c r="W4" i="5"/>
  <c r="Y4" i="5"/>
  <c r="Z4" i="5"/>
  <c r="AA4" i="5"/>
  <c r="AC4" i="5"/>
  <c r="AD4" i="5"/>
  <c r="AE4" i="5"/>
  <c r="AG4" i="5"/>
  <c r="AH4" i="5"/>
  <c r="AI4" i="5"/>
  <c r="AK4" i="5"/>
  <c r="AL4" i="5"/>
  <c r="AM4" i="5"/>
  <c r="AO4" i="5"/>
  <c r="AP4" i="5"/>
  <c r="AQ4" i="5"/>
  <c r="C5" i="5"/>
  <c r="D5" i="5"/>
  <c r="E5" i="5"/>
  <c r="F5" i="5"/>
  <c r="G5" i="5"/>
  <c r="H5" i="5"/>
  <c r="I5" i="5"/>
  <c r="J5" i="5"/>
  <c r="K5" i="5"/>
  <c r="L5" i="5"/>
  <c r="M5" i="5"/>
  <c r="N5" i="5"/>
  <c r="O5" i="5"/>
  <c r="Q5" i="5"/>
  <c r="R5" i="5"/>
  <c r="S5" i="5"/>
  <c r="U5" i="5"/>
  <c r="V5" i="5"/>
  <c r="W5" i="5"/>
  <c r="Y5" i="5"/>
  <c r="Z5" i="5"/>
  <c r="AA5" i="5"/>
  <c r="AC5" i="5"/>
  <c r="AD5" i="5"/>
  <c r="AE5" i="5"/>
  <c r="AG5" i="5"/>
  <c r="AH5" i="5"/>
  <c r="AI5" i="5"/>
  <c r="AK5" i="5"/>
  <c r="AL5" i="5"/>
  <c r="AM5" i="5"/>
  <c r="AO5" i="5"/>
  <c r="AP5" i="5"/>
  <c r="AQ5" i="5"/>
  <c r="C6" i="5"/>
  <c r="D6" i="5"/>
  <c r="E6" i="5"/>
  <c r="F6" i="5"/>
  <c r="G6" i="5"/>
  <c r="H6" i="5"/>
  <c r="I6" i="5"/>
  <c r="J6" i="5"/>
  <c r="K6" i="5"/>
  <c r="L6" i="5"/>
  <c r="M6" i="5"/>
  <c r="N6" i="5"/>
  <c r="O6" i="5"/>
  <c r="Q6" i="5"/>
  <c r="R6" i="5"/>
  <c r="S6" i="5"/>
  <c r="U6" i="5"/>
  <c r="V6" i="5"/>
  <c r="W6" i="5"/>
  <c r="Y6" i="5"/>
  <c r="Z6" i="5"/>
  <c r="AA6" i="5"/>
  <c r="AC6" i="5"/>
  <c r="AD6" i="5"/>
  <c r="AE6" i="5"/>
  <c r="AG6" i="5"/>
  <c r="AH6" i="5"/>
  <c r="AI6" i="5"/>
  <c r="AK6" i="5"/>
  <c r="AL6" i="5"/>
  <c r="AM6" i="5"/>
  <c r="AO6" i="5"/>
  <c r="AP6" i="5"/>
  <c r="AQ6" i="5"/>
  <c r="C7" i="5"/>
  <c r="D7" i="5"/>
  <c r="E7" i="5"/>
  <c r="F7" i="5"/>
  <c r="G7" i="5"/>
  <c r="H7" i="5"/>
  <c r="I7" i="5"/>
  <c r="J7" i="5"/>
  <c r="K7" i="5"/>
  <c r="L7" i="5"/>
  <c r="M7" i="5"/>
  <c r="N7" i="5"/>
  <c r="O7" i="5"/>
  <c r="Q7" i="5"/>
  <c r="R7" i="5"/>
  <c r="S7" i="5"/>
  <c r="U7" i="5"/>
  <c r="V7" i="5"/>
  <c r="W7" i="5"/>
  <c r="Y7" i="5"/>
  <c r="Z7" i="5"/>
  <c r="AA7" i="5"/>
  <c r="AC7" i="5"/>
  <c r="AD7" i="5"/>
  <c r="AE7" i="5"/>
  <c r="AG7" i="5"/>
  <c r="AH7" i="5"/>
  <c r="AI7" i="5"/>
  <c r="AK7" i="5"/>
  <c r="AL7" i="5"/>
  <c r="AM7" i="5"/>
  <c r="AO7" i="5"/>
  <c r="AP7" i="5"/>
  <c r="AQ7" i="5"/>
  <c r="C8" i="5"/>
  <c r="D8" i="5"/>
  <c r="E8" i="5"/>
  <c r="F8" i="5"/>
  <c r="G8" i="5"/>
  <c r="H8" i="5"/>
  <c r="I8" i="5"/>
  <c r="J8" i="5"/>
  <c r="K8" i="5"/>
  <c r="L8" i="5"/>
  <c r="M8" i="5"/>
  <c r="N8" i="5"/>
  <c r="O8" i="5"/>
  <c r="Q8" i="5"/>
  <c r="R8" i="5"/>
  <c r="S8" i="5"/>
  <c r="U8" i="5"/>
  <c r="V8" i="5"/>
  <c r="W8" i="5"/>
  <c r="Y8" i="5"/>
  <c r="Z8" i="5"/>
  <c r="AA8" i="5"/>
  <c r="AC8" i="5"/>
  <c r="AD8" i="5"/>
  <c r="AE8" i="5"/>
  <c r="AG8" i="5"/>
  <c r="AH8" i="5"/>
  <c r="AI8" i="5"/>
  <c r="AK8" i="5"/>
  <c r="AL8" i="5"/>
  <c r="AM8" i="5"/>
  <c r="AO8" i="5"/>
  <c r="AP8" i="5"/>
  <c r="AQ8" i="5"/>
  <c r="C9" i="5"/>
  <c r="D9" i="5"/>
  <c r="E9" i="5"/>
  <c r="F9" i="5"/>
  <c r="G9" i="5"/>
  <c r="H9" i="5"/>
  <c r="I9" i="5"/>
  <c r="J9" i="5"/>
  <c r="K9" i="5"/>
  <c r="L9" i="5"/>
  <c r="M9" i="5"/>
  <c r="N9" i="5"/>
  <c r="O9" i="5"/>
  <c r="Q9" i="5"/>
  <c r="R9" i="5"/>
  <c r="S9" i="5"/>
  <c r="U9" i="5"/>
  <c r="V9" i="5"/>
  <c r="W9" i="5"/>
  <c r="Y9" i="5"/>
  <c r="Z9" i="5"/>
  <c r="AA9" i="5"/>
  <c r="AC9" i="5"/>
  <c r="AD9" i="5"/>
  <c r="AE9" i="5"/>
  <c r="AG9" i="5"/>
  <c r="AH9" i="5"/>
  <c r="AI9" i="5"/>
  <c r="AK9" i="5"/>
  <c r="AL9" i="5"/>
  <c r="AM9" i="5"/>
  <c r="AO9" i="5"/>
  <c r="AP9" i="5"/>
  <c r="AQ9" i="5"/>
  <c r="C10" i="5"/>
  <c r="D10" i="5"/>
  <c r="E10" i="5"/>
  <c r="F10" i="5"/>
  <c r="G10" i="5"/>
  <c r="H10" i="5"/>
  <c r="I10" i="5"/>
  <c r="J10" i="5"/>
  <c r="K10" i="5"/>
  <c r="L10" i="5"/>
  <c r="M10" i="5"/>
  <c r="N10" i="5"/>
  <c r="O10" i="5"/>
  <c r="Q10" i="5"/>
  <c r="R10" i="5"/>
  <c r="S10" i="5"/>
  <c r="U10" i="5"/>
  <c r="V10" i="5"/>
  <c r="W10" i="5"/>
  <c r="Y10" i="5"/>
  <c r="Z10" i="5"/>
  <c r="AA10" i="5"/>
  <c r="AC10" i="5"/>
  <c r="AD10" i="5"/>
  <c r="AE10" i="5"/>
  <c r="AG10" i="5"/>
  <c r="AH10" i="5"/>
  <c r="AI10" i="5"/>
  <c r="AK10" i="5"/>
  <c r="AL10" i="5"/>
  <c r="AM10" i="5"/>
  <c r="AO10" i="5"/>
  <c r="AP10" i="5"/>
  <c r="AQ10" i="5"/>
  <c r="C11" i="5"/>
  <c r="D11" i="5"/>
  <c r="E11" i="5"/>
  <c r="F11" i="5"/>
  <c r="G11" i="5"/>
  <c r="H11" i="5"/>
  <c r="I11" i="5"/>
  <c r="J11" i="5"/>
  <c r="K11" i="5"/>
  <c r="L11" i="5"/>
  <c r="M11" i="5"/>
  <c r="N11" i="5"/>
  <c r="O11" i="5"/>
  <c r="Q11" i="5"/>
  <c r="R11" i="5"/>
  <c r="S11" i="5"/>
  <c r="U11" i="5"/>
  <c r="V11" i="5"/>
  <c r="W11" i="5"/>
  <c r="Y11" i="5"/>
  <c r="Z11" i="5"/>
  <c r="AA11" i="5"/>
  <c r="AC11" i="5"/>
  <c r="AD11" i="5"/>
  <c r="AE11" i="5"/>
  <c r="AG11" i="5"/>
  <c r="AH11" i="5"/>
  <c r="AI11" i="5"/>
  <c r="AK11" i="5"/>
  <c r="AL11" i="5"/>
  <c r="AM11" i="5"/>
  <c r="AO11" i="5"/>
  <c r="AP11" i="5"/>
  <c r="AQ11" i="5"/>
  <c r="C12" i="5"/>
  <c r="D12" i="5"/>
  <c r="E12" i="5"/>
  <c r="F12" i="5"/>
  <c r="G12" i="5"/>
  <c r="H12" i="5"/>
  <c r="I12" i="5"/>
  <c r="J12" i="5"/>
  <c r="K12" i="5"/>
  <c r="L12" i="5"/>
  <c r="M12" i="5"/>
  <c r="N12" i="5"/>
  <c r="O12" i="5"/>
  <c r="Q12" i="5"/>
  <c r="R12" i="5"/>
  <c r="S12" i="5"/>
  <c r="U12" i="5"/>
  <c r="V12" i="5"/>
  <c r="W12" i="5"/>
  <c r="Y12" i="5"/>
  <c r="Z12" i="5"/>
  <c r="AA12" i="5"/>
  <c r="AC12" i="5"/>
  <c r="AD12" i="5"/>
  <c r="AE12" i="5"/>
  <c r="AG12" i="5"/>
  <c r="AH12" i="5"/>
  <c r="AI12" i="5"/>
  <c r="AK12" i="5"/>
  <c r="AL12" i="5"/>
  <c r="AM12" i="5"/>
  <c r="AO12" i="5"/>
  <c r="AP12" i="5"/>
  <c r="AQ12" i="5"/>
  <c r="C13" i="5"/>
  <c r="D13" i="5"/>
  <c r="E13" i="5"/>
  <c r="F13" i="5"/>
  <c r="G13" i="5"/>
  <c r="H13" i="5"/>
  <c r="I13" i="5"/>
  <c r="J13" i="5"/>
  <c r="K13" i="5"/>
  <c r="L13" i="5"/>
  <c r="M13" i="5"/>
  <c r="N13" i="5"/>
  <c r="O13" i="5"/>
  <c r="Q13" i="5"/>
  <c r="R13" i="5"/>
  <c r="S13" i="5"/>
  <c r="U13" i="5"/>
  <c r="V13" i="5"/>
  <c r="W13" i="5"/>
  <c r="Y13" i="5"/>
  <c r="Z13" i="5"/>
  <c r="AA13" i="5"/>
  <c r="AC13" i="5"/>
  <c r="AD13" i="5"/>
  <c r="AE13" i="5"/>
  <c r="AG13" i="5"/>
  <c r="AH13" i="5"/>
  <c r="AI13" i="5"/>
  <c r="AK13" i="5"/>
  <c r="AL13" i="5"/>
  <c r="AM13" i="5"/>
  <c r="AO13" i="5"/>
  <c r="AP13" i="5"/>
  <c r="AQ13" i="5"/>
  <c r="C14" i="5"/>
  <c r="D14" i="5"/>
  <c r="E14" i="5"/>
  <c r="F14" i="5"/>
  <c r="G14" i="5"/>
  <c r="H14" i="5"/>
  <c r="I14" i="5"/>
  <c r="J14" i="5"/>
  <c r="K14" i="5"/>
  <c r="L14" i="5"/>
  <c r="M14" i="5"/>
  <c r="N14" i="5"/>
  <c r="O14" i="5"/>
  <c r="Q14" i="5"/>
  <c r="R14" i="5"/>
  <c r="S14" i="5"/>
  <c r="U14" i="5"/>
  <c r="V14" i="5"/>
  <c r="W14" i="5"/>
  <c r="Y14" i="5"/>
  <c r="Z14" i="5"/>
  <c r="AA14" i="5"/>
  <c r="AC14" i="5"/>
  <c r="AD14" i="5"/>
  <c r="AE14" i="5"/>
  <c r="AG14" i="5"/>
  <c r="AH14" i="5"/>
  <c r="AI14" i="5"/>
  <c r="AK14" i="5"/>
  <c r="AL14" i="5"/>
  <c r="AM14" i="5"/>
  <c r="AO14" i="5"/>
  <c r="AP14" i="5"/>
  <c r="AQ14" i="5"/>
  <c r="C15" i="5"/>
  <c r="D15" i="5"/>
  <c r="E15" i="5"/>
  <c r="F15" i="5"/>
  <c r="G15" i="5"/>
  <c r="H15" i="5"/>
  <c r="I15" i="5"/>
  <c r="J15" i="5"/>
  <c r="K15" i="5"/>
  <c r="L15" i="5"/>
  <c r="M15" i="5"/>
  <c r="N15" i="5"/>
  <c r="O15" i="5"/>
  <c r="Q15" i="5"/>
  <c r="R15" i="5"/>
  <c r="S15" i="5"/>
  <c r="U15" i="5"/>
  <c r="V15" i="5"/>
  <c r="W15" i="5"/>
  <c r="Y15" i="5"/>
  <c r="Z15" i="5"/>
  <c r="AA15" i="5"/>
  <c r="AC15" i="5"/>
  <c r="AD15" i="5"/>
  <c r="AE15" i="5"/>
  <c r="AG15" i="5"/>
  <c r="AH15" i="5"/>
  <c r="AI15" i="5"/>
  <c r="AK15" i="5"/>
  <c r="AL15" i="5"/>
  <c r="AM15" i="5"/>
  <c r="AO15" i="5"/>
  <c r="AP15" i="5"/>
  <c r="AQ15" i="5"/>
  <c r="C16" i="5"/>
  <c r="D16" i="5"/>
  <c r="E16" i="5"/>
  <c r="F16" i="5"/>
  <c r="G16" i="5"/>
  <c r="H16" i="5"/>
  <c r="I16" i="5"/>
  <c r="J16" i="5"/>
  <c r="K16" i="5"/>
  <c r="L16" i="5"/>
  <c r="M16" i="5"/>
  <c r="N16" i="5"/>
  <c r="O16" i="5"/>
  <c r="Q16" i="5"/>
  <c r="R16" i="5"/>
  <c r="S16" i="5"/>
  <c r="U16" i="5"/>
  <c r="V16" i="5"/>
  <c r="W16" i="5"/>
  <c r="Y16" i="5"/>
  <c r="Z16" i="5"/>
  <c r="AA16" i="5"/>
  <c r="AC16" i="5"/>
  <c r="AD16" i="5"/>
  <c r="AE16" i="5"/>
  <c r="AG16" i="5"/>
  <c r="AH16" i="5"/>
  <c r="AI16" i="5"/>
  <c r="AK16" i="5"/>
  <c r="AL16" i="5"/>
  <c r="AM16" i="5"/>
  <c r="AO16" i="5"/>
  <c r="AP16" i="5"/>
  <c r="AQ16" i="5"/>
  <c r="C17" i="5"/>
  <c r="D17" i="5"/>
  <c r="E17" i="5"/>
  <c r="F17" i="5"/>
  <c r="G17" i="5"/>
  <c r="H17" i="5"/>
  <c r="I17" i="5"/>
  <c r="J17" i="5"/>
  <c r="K17" i="5"/>
  <c r="L17" i="5"/>
  <c r="M17" i="5"/>
  <c r="N17" i="5"/>
  <c r="O17" i="5"/>
  <c r="Q17" i="5"/>
  <c r="R17" i="5"/>
  <c r="S17" i="5"/>
  <c r="U17" i="5"/>
  <c r="V17" i="5"/>
  <c r="W17" i="5"/>
  <c r="Y17" i="5"/>
  <c r="Z17" i="5"/>
  <c r="AA17" i="5"/>
  <c r="AC17" i="5"/>
  <c r="AD17" i="5"/>
  <c r="AE17" i="5"/>
  <c r="AG17" i="5"/>
  <c r="AH17" i="5"/>
  <c r="AI17" i="5"/>
  <c r="AK17" i="5"/>
  <c r="AL17" i="5"/>
  <c r="AM17" i="5"/>
  <c r="AO17" i="5"/>
  <c r="AP17" i="5"/>
  <c r="AQ17" i="5"/>
  <c r="C18" i="5"/>
  <c r="D18" i="5"/>
  <c r="E18" i="5"/>
  <c r="F18" i="5"/>
  <c r="G18" i="5"/>
  <c r="H18" i="5"/>
  <c r="I18" i="5"/>
  <c r="J18" i="5"/>
  <c r="K18" i="5"/>
  <c r="L18" i="5"/>
  <c r="M18" i="5"/>
  <c r="N18" i="5"/>
  <c r="O18" i="5"/>
  <c r="Q18" i="5"/>
  <c r="R18" i="5"/>
  <c r="S18" i="5"/>
  <c r="U18" i="5"/>
  <c r="V18" i="5"/>
  <c r="W18" i="5"/>
  <c r="Y18" i="5"/>
  <c r="Z18" i="5"/>
  <c r="AA18" i="5"/>
  <c r="AC18" i="5"/>
  <c r="AD18" i="5"/>
  <c r="AE18" i="5"/>
  <c r="AG18" i="5"/>
  <c r="AH18" i="5"/>
  <c r="AI18" i="5"/>
  <c r="AK18" i="5"/>
  <c r="AL18" i="5"/>
  <c r="AM18" i="5"/>
  <c r="AO18" i="5"/>
  <c r="AP18" i="5"/>
  <c r="AQ18" i="5"/>
  <c r="C19" i="5"/>
  <c r="D19" i="5"/>
  <c r="E19" i="5"/>
  <c r="F19" i="5"/>
  <c r="G19" i="5"/>
  <c r="H19" i="5"/>
  <c r="I19" i="5"/>
  <c r="J19" i="5"/>
  <c r="K19" i="5"/>
  <c r="L19" i="5"/>
  <c r="M19" i="5"/>
  <c r="N19" i="5"/>
  <c r="O19" i="5"/>
  <c r="Q19" i="5"/>
  <c r="R19" i="5"/>
  <c r="S19" i="5"/>
  <c r="U19" i="5"/>
  <c r="V19" i="5"/>
  <c r="W19" i="5"/>
  <c r="Y19" i="5"/>
  <c r="Z19" i="5"/>
  <c r="AA19" i="5"/>
  <c r="AC19" i="5"/>
  <c r="AD19" i="5"/>
  <c r="AE19" i="5"/>
  <c r="AG19" i="5"/>
  <c r="AH19" i="5"/>
  <c r="AI19" i="5"/>
  <c r="AK19" i="5"/>
  <c r="AL19" i="5"/>
  <c r="AM19" i="5"/>
  <c r="AO19" i="5"/>
  <c r="AP19" i="5"/>
  <c r="AQ19" i="5"/>
  <c r="C20" i="5"/>
  <c r="D20" i="5"/>
  <c r="E20" i="5"/>
  <c r="F20" i="5"/>
  <c r="G20" i="5"/>
  <c r="H20" i="5"/>
  <c r="I20" i="5"/>
  <c r="J20" i="5"/>
  <c r="K20" i="5"/>
  <c r="L20" i="5"/>
  <c r="M20" i="5"/>
  <c r="N20" i="5"/>
  <c r="O20" i="5"/>
  <c r="Q20" i="5"/>
  <c r="R20" i="5"/>
  <c r="S20" i="5"/>
  <c r="U20" i="5"/>
  <c r="V20" i="5"/>
  <c r="W20" i="5"/>
  <c r="Y20" i="5"/>
  <c r="Z20" i="5"/>
  <c r="AA20" i="5"/>
  <c r="AC20" i="5"/>
  <c r="AD20" i="5"/>
  <c r="AE20" i="5"/>
  <c r="AG20" i="5"/>
  <c r="AH20" i="5"/>
  <c r="AI20" i="5"/>
  <c r="AK20" i="5"/>
  <c r="AL20" i="5"/>
  <c r="AM20" i="5"/>
  <c r="AO20" i="5"/>
  <c r="AP20" i="5"/>
  <c r="AQ20" i="5"/>
  <c r="C21" i="5"/>
  <c r="D21" i="5"/>
  <c r="E21" i="5"/>
  <c r="F21" i="5"/>
  <c r="G21" i="5"/>
  <c r="H21" i="5"/>
  <c r="I21" i="5"/>
  <c r="J21" i="5"/>
  <c r="K21" i="5"/>
  <c r="L21" i="5"/>
  <c r="M21" i="5"/>
  <c r="N21" i="5"/>
  <c r="O21" i="5"/>
  <c r="Q21" i="5"/>
  <c r="R21" i="5"/>
  <c r="S21" i="5"/>
  <c r="U21" i="5"/>
  <c r="V21" i="5"/>
  <c r="W21" i="5"/>
  <c r="Y21" i="5"/>
  <c r="Z21" i="5"/>
  <c r="AA21" i="5"/>
  <c r="AC21" i="5"/>
  <c r="AD21" i="5"/>
  <c r="AE21" i="5"/>
  <c r="AG21" i="5"/>
  <c r="AH21" i="5"/>
  <c r="AI21" i="5"/>
  <c r="AK21" i="5"/>
  <c r="AL21" i="5"/>
  <c r="AM21" i="5"/>
  <c r="AO21" i="5"/>
  <c r="AP21" i="5"/>
  <c r="AQ21" i="5"/>
  <c r="C22" i="5"/>
  <c r="D22" i="5"/>
  <c r="E22" i="5"/>
  <c r="F22" i="5"/>
  <c r="G22" i="5"/>
  <c r="H22" i="5"/>
  <c r="I22" i="5"/>
  <c r="J22" i="5"/>
  <c r="K22" i="5"/>
  <c r="L22" i="5"/>
  <c r="M22" i="5"/>
  <c r="N22" i="5"/>
  <c r="O22" i="5"/>
  <c r="Q22" i="5"/>
  <c r="R22" i="5"/>
  <c r="S22" i="5"/>
  <c r="U22" i="5"/>
  <c r="V22" i="5"/>
  <c r="W22" i="5"/>
  <c r="Y22" i="5"/>
  <c r="Z22" i="5"/>
  <c r="AA22" i="5"/>
  <c r="AC22" i="5"/>
  <c r="AD22" i="5"/>
  <c r="AE22" i="5"/>
  <c r="AG22" i="5"/>
  <c r="AH22" i="5"/>
  <c r="AI22" i="5"/>
  <c r="AK22" i="5"/>
  <c r="AL22" i="5"/>
  <c r="AM22" i="5"/>
  <c r="AO22" i="5"/>
  <c r="AP22" i="5"/>
  <c r="AQ22" i="5"/>
  <c r="C23" i="5"/>
  <c r="D23" i="5"/>
  <c r="E23" i="5"/>
  <c r="F23" i="5"/>
  <c r="G23" i="5"/>
  <c r="H23" i="5"/>
  <c r="I23" i="5"/>
  <c r="J23" i="5"/>
  <c r="K23" i="5"/>
  <c r="L23" i="5"/>
  <c r="M23" i="5"/>
  <c r="N23" i="5"/>
  <c r="O23" i="5"/>
  <c r="Q23" i="5"/>
  <c r="R23" i="5"/>
  <c r="S23" i="5"/>
  <c r="U23" i="5"/>
  <c r="V23" i="5"/>
  <c r="W23" i="5"/>
  <c r="Y23" i="5"/>
  <c r="Z23" i="5"/>
  <c r="AA23" i="5"/>
  <c r="AC23" i="5"/>
  <c r="AD23" i="5"/>
  <c r="AE23" i="5"/>
  <c r="AG23" i="5"/>
  <c r="AH23" i="5"/>
  <c r="AI23" i="5"/>
  <c r="AK23" i="5"/>
  <c r="AL23" i="5"/>
  <c r="AM23" i="5"/>
  <c r="AO23" i="5"/>
  <c r="AP23" i="5"/>
  <c r="AQ23" i="5"/>
  <c r="C24" i="5"/>
  <c r="D24" i="5"/>
  <c r="E24" i="5"/>
  <c r="F24" i="5"/>
  <c r="G24" i="5"/>
  <c r="H24" i="5"/>
  <c r="I24" i="5"/>
  <c r="J24" i="5"/>
  <c r="K24" i="5"/>
  <c r="L24" i="5"/>
  <c r="M24" i="5"/>
  <c r="N24" i="5"/>
  <c r="O24" i="5"/>
  <c r="Q24" i="5"/>
  <c r="R24" i="5"/>
  <c r="S24" i="5"/>
  <c r="U24" i="5"/>
  <c r="V24" i="5"/>
  <c r="W24" i="5"/>
  <c r="Y24" i="5"/>
  <c r="Z24" i="5"/>
  <c r="AA24" i="5"/>
  <c r="AC24" i="5"/>
  <c r="AD24" i="5"/>
  <c r="AE24" i="5"/>
  <c r="AG24" i="5"/>
  <c r="AH24" i="5"/>
  <c r="AI24" i="5"/>
  <c r="AK24" i="5"/>
  <c r="AL24" i="5"/>
  <c r="AM24" i="5"/>
  <c r="AO24" i="5"/>
  <c r="AP24" i="5"/>
  <c r="AQ24" i="5"/>
  <c r="C25" i="5"/>
  <c r="D25" i="5"/>
  <c r="E25" i="5"/>
  <c r="F25" i="5"/>
  <c r="G25" i="5"/>
  <c r="H25" i="5"/>
  <c r="I25" i="5"/>
  <c r="J25" i="5"/>
  <c r="K25" i="5"/>
  <c r="L25" i="5"/>
  <c r="M25" i="5"/>
  <c r="N25" i="5"/>
  <c r="O25" i="5"/>
  <c r="Q25" i="5"/>
  <c r="R25" i="5"/>
  <c r="S25" i="5"/>
  <c r="U25" i="5"/>
  <c r="V25" i="5"/>
  <c r="W25" i="5"/>
  <c r="Y25" i="5"/>
  <c r="Z25" i="5"/>
  <c r="AA25" i="5"/>
  <c r="AC25" i="5"/>
  <c r="AD25" i="5"/>
  <c r="AE25" i="5"/>
  <c r="AG25" i="5"/>
  <c r="AH25" i="5"/>
  <c r="AI25" i="5"/>
  <c r="AK25" i="5"/>
  <c r="AL25" i="5"/>
  <c r="AM25" i="5"/>
  <c r="AO25" i="5"/>
  <c r="AP25" i="5"/>
  <c r="AQ25" i="5"/>
  <c r="C26" i="5"/>
  <c r="D26" i="5"/>
  <c r="E26" i="5"/>
  <c r="F26" i="5"/>
  <c r="G26" i="5"/>
  <c r="H26" i="5"/>
  <c r="I26" i="5"/>
  <c r="J26" i="5"/>
  <c r="K26" i="5"/>
  <c r="L26" i="5"/>
  <c r="M26" i="5"/>
  <c r="N26" i="5"/>
  <c r="O26" i="5"/>
  <c r="Q26" i="5"/>
  <c r="R26" i="5"/>
  <c r="S26" i="5"/>
  <c r="U26" i="5"/>
  <c r="V26" i="5"/>
  <c r="W26" i="5"/>
  <c r="Y26" i="5"/>
  <c r="Z26" i="5"/>
  <c r="AA26" i="5"/>
  <c r="AC26" i="5"/>
  <c r="AD26" i="5"/>
  <c r="AE26" i="5"/>
  <c r="AG26" i="5"/>
  <c r="AH26" i="5"/>
  <c r="AI26" i="5"/>
  <c r="AK26" i="5"/>
  <c r="AL26" i="5"/>
  <c r="AM26" i="5"/>
  <c r="AO26" i="5"/>
  <c r="AP26" i="5"/>
  <c r="AQ26" i="5"/>
  <c r="C27" i="5"/>
  <c r="D27" i="5"/>
  <c r="E27" i="5"/>
  <c r="F27" i="5"/>
  <c r="G27" i="5"/>
  <c r="H27" i="5"/>
  <c r="I27" i="5"/>
  <c r="J27" i="5"/>
  <c r="K27" i="5"/>
  <c r="L27" i="5"/>
  <c r="M27" i="5"/>
  <c r="N27" i="5"/>
  <c r="O27" i="5"/>
  <c r="Q27" i="5"/>
  <c r="R27" i="5"/>
  <c r="S27" i="5"/>
  <c r="U27" i="5"/>
  <c r="V27" i="5"/>
  <c r="W27" i="5"/>
  <c r="Y27" i="5"/>
  <c r="Z27" i="5"/>
  <c r="AA27" i="5"/>
  <c r="AC27" i="5"/>
  <c r="AD27" i="5"/>
  <c r="AE27" i="5"/>
  <c r="AG27" i="5"/>
  <c r="AH27" i="5"/>
  <c r="AI27" i="5"/>
  <c r="AK27" i="5"/>
  <c r="AL27" i="5"/>
  <c r="AM27" i="5"/>
  <c r="AO27" i="5"/>
  <c r="AP27" i="5"/>
  <c r="AQ27" i="5"/>
  <c r="C28" i="5"/>
  <c r="D28" i="5"/>
  <c r="E28" i="5"/>
  <c r="F28" i="5"/>
  <c r="G28" i="5"/>
  <c r="H28" i="5"/>
  <c r="I28" i="5"/>
  <c r="J28" i="5"/>
  <c r="K28" i="5"/>
  <c r="L28" i="5"/>
  <c r="M28" i="5"/>
  <c r="N28" i="5"/>
  <c r="O28" i="5"/>
  <c r="Q28" i="5"/>
  <c r="R28" i="5"/>
  <c r="S28" i="5"/>
  <c r="U28" i="5"/>
  <c r="V28" i="5"/>
  <c r="W28" i="5"/>
  <c r="Y28" i="5"/>
  <c r="Z28" i="5"/>
  <c r="AA28" i="5"/>
  <c r="AC28" i="5"/>
  <c r="AD28" i="5"/>
  <c r="AE28" i="5"/>
  <c r="AG28" i="5"/>
  <c r="AH28" i="5"/>
  <c r="AI28" i="5"/>
  <c r="AK28" i="5"/>
  <c r="AL28" i="5"/>
  <c r="AM28" i="5"/>
  <c r="AO28" i="5"/>
  <c r="AP28" i="5"/>
  <c r="AQ28" i="5"/>
  <c r="C29" i="5"/>
  <c r="D29" i="5"/>
  <c r="E29" i="5"/>
  <c r="F29" i="5"/>
  <c r="G29" i="5"/>
  <c r="H29" i="5"/>
  <c r="I29" i="5"/>
  <c r="J29" i="5"/>
  <c r="K29" i="5"/>
  <c r="L29" i="5"/>
  <c r="M29" i="5"/>
  <c r="N29" i="5"/>
  <c r="O29" i="5"/>
  <c r="Q29" i="5"/>
  <c r="R29" i="5"/>
  <c r="S29" i="5"/>
  <c r="U29" i="5"/>
  <c r="V29" i="5"/>
  <c r="W29" i="5"/>
  <c r="Y29" i="5"/>
  <c r="Z29" i="5"/>
  <c r="AA29" i="5"/>
  <c r="AC29" i="5"/>
  <c r="AD29" i="5"/>
  <c r="AE29" i="5"/>
  <c r="AG29" i="5"/>
  <c r="AH29" i="5"/>
  <c r="AI29" i="5"/>
  <c r="AK29" i="5"/>
  <c r="AL29" i="5"/>
  <c r="AM29" i="5"/>
  <c r="AO29" i="5"/>
  <c r="AP29" i="5"/>
  <c r="AQ29" i="5"/>
  <c r="C30" i="5"/>
  <c r="D30" i="5"/>
  <c r="E30" i="5"/>
  <c r="F30" i="5"/>
  <c r="G30" i="5"/>
  <c r="H30" i="5"/>
  <c r="I30" i="5"/>
  <c r="J30" i="5"/>
  <c r="K30" i="5"/>
  <c r="L30" i="5"/>
  <c r="M30" i="5"/>
  <c r="N30" i="5"/>
  <c r="O30" i="5"/>
  <c r="Q30" i="5"/>
  <c r="R30" i="5"/>
  <c r="S30" i="5"/>
  <c r="U30" i="5"/>
  <c r="V30" i="5"/>
  <c r="W30" i="5"/>
  <c r="Y30" i="5"/>
  <c r="Z30" i="5"/>
  <c r="AA30" i="5"/>
  <c r="AC30" i="5"/>
  <c r="AD30" i="5"/>
  <c r="AE30" i="5"/>
  <c r="AG30" i="5"/>
  <c r="AH30" i="5"/>
  <c r="AI30" i="5"/>
  <c r="AK30" i="5"/>
  <c r="AL30" i="5"/>
  <c r="AM30" i="5"/>
  <c r="AO30" i="5"/>
  <c r="AP30" i="5"/>
  <c r="AQ30" i="5"/>
  <c r="C31" i="5"/>
  <c r="D31" i="5"/>
  <c r="E31" i="5"/>
  <c r="F31" i="5"/>
  <c r="G31" i="5"/>
  <c r="H31" i="5"/>
  <c r="I31" i="5"/>
  <c r="J31" i="5"/>
  <c r="K31" i="5"/>
  <c r="L31" i="5"/>
  <c r="M31" i="5"/>
  <c r="N31" i="5"/>
  <c r="O31" i="5"/>
  <c r="Q31" i="5"/>
  <c r="R31" i="5"/>
  <c r="S31" i="5"/>
  <c r="U31" i="5"/>
  <c r="V31" i="5"/>
  <c r="W31" i="5"/>
  <c r="Y31" i="5"/>
  <c r="Z31" i="5"/>
  <c r="AA31" i="5"/>
  <c r="AC31" i="5"/>
  <c r="AD31" i="5"/>
  <c r="AE31" i="5"/>
  <c r="AG31" i="5"/>
  <c r="AH31" i="5"/>
  <c r="AI31" i="5"/>
  <c r="AK31" i="5"/>
  <c r="AL31" i="5"/>
  <c r="AM31" i="5"/>
  <c r="AO31" i="5"/>
  <c r="AP31" i="5"/>
  <c r="AQ31" i="5"/>
  <c r="C2" i="7"/>
  <c r="D2" i="7"/>
  <c r="E2" i="7"/>
  <c r="F2" i="7"/>
  <c r="G2" i="7"/>
  <c r="I2" i="7"/>
  <c r="J2" i="7"/>
  <c r="K2" i="7"/>
  <c r="C3" i="7"/>
  <c r="D3" i="7"/>
  <c r="E3" i="7"/>
  <c r="F3" i="7"/>
  <c r="G3" i="7"/>
  <c r="I3" i="7"/>
  <c r="J3" i="7"/>
  <c r="K3" i="7"/>
  <c r="C4" i="7"/>
  <c r="D4" i="7"/>
  <c r="E4" i="7"/>
  <c r="F4" i="7"/>
  <c r="G4" i="7"/>
  <c r="I4" i="7"/>
  <c r="J4" i="7"/>
  <c r="K4" i="7"/>
  <c r="C5" i="7"/>
  <c r="D5" i="7"/>
  <c r="E5" i="7"/>
  <c r="F5" i="7"/>
  <c r="G5" i="7"/>
  <c r="I5" i="7"/>
  <c r="J5" i="7"/>
  <c r="K5" i="7"/>
  <c r="C6" i="7"/>
  <c r="D6" i="7"/>
  <c r="E6" i="7"/>
  <c r="F6" i="7"/>
  <c r="G6" i="7"/>
  <c r="I6" i="7"/>
  <c r="J6" i="7"/>
  <c r="K6" i="7"/>
  <c r="C7" i="7"/>
  <c r="D7" i="7"/>
  <c r="E7" i="7"/>
  <c r="F7" i="7"/>
  <c r="G7" i="7"/>
  <c r="H7" i="7"/>
  <c r="I7" i="7"/>
  <c r="J7" i="7"/>
  <c r="K7" i="7"/>
  <c r="C8" i="7"/>
  <c r="D8" i="7"/>
  <c r="E8" i="7"/>
  <c r="F8" i="7"/>
  <c r="G8" i="7"/>
  <c r="I8" i="7"/>
  <c r="J8" i="7"/>
  <c r="K8" i="7"/>
  <c r="C9" i="7"/>
  <c r="D9" i="7"/>
  <c r="E9" i="7"/>
  <c r="F9" i="7"/>
  <c r="G9" i="7"/>
  <c r="I9" i="7"/>
  <c r="J9" i="7"/>
  <c r="K9" i="7"/>
  <c r="C10" i="7"/>
  <c r="D10" i="7"/>
  <c r="E10" i="7"/>
  <c r="F10" i="7"/>
  <c r="G10" i="7"/>
  <c r="I10" i="7"/>
  <c r="J10" i="7"/>
  <c r="K10" i="7"/>
  <c r="C11" i="7"/>
  <c r="D11" i="7"/>
  <c r="E11" i="7"/>
  <c r="F11" i="7"/>
  <c r="G11" i="7"/>
  <c r="H11" i="7"/>
  <c r="I11" i="7"/>
  <c r="J11" i="7"/>
  <c r="K11" i="7"/>
  <c r="C12" i="7"/>
  <c r="D12" i="7"/>
  <c r="E12" i="7"/>
  <c r="F12" i="7"/>
  <c r="G12" i="7"/>
  <c r="I12" i="7"/>
  <c r="J12" i="7"/>
  <c r="K12" i="7"/>
  <c r="C13" i="7"/>
  <c r="D13" i="7"/>
  <c r="E13" i="7"/>
  <c r="F13" i="7"/>
  <c r="G13" i="7"/>
  <c r="I13" i="7"/>
  <c r="J13" i="7"/>
  <c r="K13" i="7"/>
  <c r="C14" i="7"/>
  <c r="D14" i="7"/>
  <c r="E14" i="7"/>
  <c r="F14" i="7"/>
  <c r="G14" i="7"/>
  <c r="H14" i="7"/>
  <c r="I14" i="7"/>
  <c r="J14" i="7"/>
  <c r="K14" i="7"/>
  <c r="C15" i="7"/>
  <c r="D15" i="7"/>
  <c r="E15" i="7"/>
  <c r="F15" i="7"/>
  <c r="G15" i="7"/>
  <c r="I15" i="7"/>
  <c r="J15" i="7"/>
  <c r="K15" i="7"/>
  <c r="C16" i="7"/>
  <c r="D16" i="7"/>
  <c r="E16" i="7"/>
  <c r="F16" i="7"/>
  <c r="G16" i="7"/>
  <c r="H16" i="7"/>
  <c r="I16" i="7"/>
  <c r="J16" i="7"/>
  <c r="K16" i="7"/>
  <c r="C17" i="7"/>
  <c r="D17" i="7"/>
  <c r="E17" i="7"/>
  <c r="F17" i="7"/>
  <c r="G17" i="7"/>
  <c r="H17" i="7"/>
  <c r="I17" i="7"/>
  <c r="J17" i="7"/>
  <c r="K17" i="7"/>
  <c r="C18" i="7"/>
  <c r="D18" i="7"/>
  <c r="E18" i="7"/>
  <c r="F18" i="7"/>
  <c r="G18" i="7"/>
  <c r="H18" i="7"/>
  <c r="I18" i="7"/>
  <c r="J18" i="7"/>
  <c r="K18" i="7"/>
  <c r="C19" i="7"/>
  <c r="D19" i="7"/>
  <c r="E19" i="7"/>
  <c r="F19" i="7"/>
  <c r="G19" i="7"/>
  <c r="H19" i="7"/>
  <c r="I19" i="7"/>
  <c r="J19" i="7"/>
  <c r="K19" i="7"/>
  <c r="C20" i="7"/>
  <c r="D20" i="7"/>
  <c r="E20" i="7"/>
  <c r="F20" i="7"/>
  <c r="G20" i="7"/>
  <c r="H20" i="7"/>
  <c r="I20" i="7"/>
  <c r="J20" i="7"/>
  <c r="K20" i="7"/>
  <c r="C21" i="7"/>
  <c r="D21" i="7"/>
  <c r="E21" i="7"/>
  <c r="F21" i="7"/>
  <c r="G21" i="7"/>
  <c r="H21" i="7"/>
  <c r="I21" i="7"/>
  <c r="J21" i="7"/>
  <c r="K21" i="7"/>
  <c r="C22" i="7"/>
  <c r="D22" i="7"/>
  <c r="E22" i="7"/>
  <c r="F22" i="7"/>
  <c r="G22" i="7"/>
  <c r="H22" i="7"/>
  <c r="I22" i="7"/>
  <c r="J22" i="7"/>
  <c r="K22" i="7"/>
  <c r="C23" i="7"/>
  <c r="D23" i="7"/>
  <c r="E23" i="7"/>
  <c r="F23" i="7"/>
  <c r="G23" i="7"/>
  <c r="H23" i="7"/>
  <c r="I23" i="7"/>
  <c r="J23" i="7"/>
  <c r="K23" i="7"/>
  <c r="C24" i="7"/>
  <c r="D24" i="7"/>
  <c r="E24" i="7"/>
  <c r="F24" i="7"/>
  <c r="G24" i="7"/>
  <c r="H24" i="7"/>
  <c r="I24" i="7"/>
  <c r="J24" i="7"/>
  <c r="K24" i="7"/>
  <c r="C25" i="7"/>
  <c r="D25" i="7"/>
  <c r="E25" i="7"/>
  <c r="F25" i="7"/>
  <c r="G25" i="7"/>
  <c r="H25" i="7"/>
  <c r="I25" i="7"/>
  <c r="J25" i="7"/>
  <c r="K25" i="7"/>
  <c r="C26" i="7"/>
  <c r="D26" i="7"/>
  <c r="E26" i="7"/>
  <c r="F26" i="7"/>
  <c r="G26" i="7"/>
  <c r="H26" i="7"/>
  <c r="I26" i="7"/>
  <c r="J26" i="7"/>
  <c r="K26" i="7"/>
  <c r="C27" i="7"/>
  <c r="D27" i="7"/>
  <c r="E27" i="7"/>
  <c r="F27" i="7"/>
  <c r="G27" i="7"/>
  <c r="H27" i="7"/>
  <c r="I27" i="7"/>
  <c r="J27" i="7"/>
  <c r="K27" i="7"/>
  <c r="C28" i="7"/>
  <c r="D28" i="7"/>
  <c r="E28" i="7"/>
  <c r="F28" i="7"/>
  <c r="G28" i="7"/>
  <c r="H28" i="7"/>
  <c r="I28" i="7"/>
  <c r="J28" i="7"/>
  <c r="K28" i="7"/>
  <c r="C29" i="7"/>
  <c r="D29" i="7"/>
  <c r="E29" i="7"/>
  <c r="F29" i="7"/>
  <c r="G29" i="7"/>
  <c r="H29" i="7"/>
  <c r="I29" i="7"/>
  <c r="J29" i="7"/>
  <c r="K29" i="7"/>
  <c r="C30" i="7"/>
  <c r="D30" i="7"/>
  <c r="E30" i="7"/>
  <c r="F30" i="7"/>
  <c r="G30" i="7"/>
  <c r="H30" i="7"/>
  <c r="I30" i="7"/>
  <c r="J30" i="7"/>
  <c r="K30" i="7"/>
  <c r="C31" i="7"/>
  <c r="D31" i="7"/>
  <c r="E31" i="7"/>
  <c r="F31" i="7"/>
  <c r="G31" i="7"/>
  <c r="I31" i="7"/>
  <c r="J31" i="7"/>
  <c r="K31" i="7"/>
  <c r="A14" i="5" l="1"/>
  <c r="A26" i="5"/>
  <c r="H8" i="7"/>
  <c r="H6" i="7"/>
  <c r="M2" i="6"/>
  <c r="H5" i="7"/>
  <c r="H12" i="7"/>
  <c r="AF2" i="6"/>
  <c r="F2" i="6"/>
  <c r="BW49" i="3"/>
  <c r="K2" i="6"/>
  <c r="BR19" i="3"/>
  <c r="Y2" i="6"/>
  <c r="AL6" i="4"/>
  <c r="H10" i="7"/>
  <c r="AM6" i="4"/>
  <c r="BO45" i="3"/>
  <c r="BS40" i="3"/>
  <c r="AJ7" i="5"/>
  <c r="BV39" i="3"/>
  <c r="BR21" i="3"/>
  <c r="H9" i="7"/>
  <c r="BU49" i="3"/>
  <c r="AR6" i="5"/>
  <c r="BU27" i="3"/>
  <c r="X2" i="5"/>
  <c r="BO27" i="3"/>
  <c r="BV38" i="3"/>
  <c r="BT33" i="3"/>
  <c r="BR30" i="3"/>
  <c r="BW22" i="3"/>
  <c r="T2" i="5"/>
  <c r="BT19" i="3"/>
  <c r="BR39" i="3"/>
  <c r="X2" i="6"/>
  <c r="BL40" i="3"/>
  <c r="BX39" i="3"/>
  <c r="BX38" i="3"/>
  <c r="BX33" i="3"/>
  <c r="BL18" i="3"/>
  <c r="A27" i="5"/>
  <c r="A10" i="5"/>
  <c r="A19" i="5"/>
  <c r="A30" i="5"/>
  <c r="A18" i="5"/>
  <c r="A6" i="5"/>
  <c r="A11" i="5"/>
  <c r="B13" i="5"/>
  <c r="B23" i="5"/>
  <c r="B26" i="5"/>
  <c r="B19" i="5"/>
  <c r="B16" i="5"/>
  <c r="B29" i="5"/>
  <c r="B22" i="5"/>
  <c r="B12" i="5"/>
  <c r="B9" i="5"/>
  <c r="B5" i="5"/>
  <c r="B15" i="5"/>
  <c r="B28" i="5"/>
  <c r="B25" i="5"/>
  <c r="B18" i="5"/>
  <c r="B11" i="5"/>
  <c r="B8" i="5"/>
  <c r="B4" i="5"/>
  <c r="B31" i="5"/>
  <c r="B21" i="5"/>
  <c r="B14" i="5"/>
  <c r="B27" i="5"/>
  <c r="B24" i="5"/>
  <c r="B7" i="5"/>
  <c r="B3" i="5"/>
  <c r="B30" i="5"/>
  <c r="B20" i="5"/>
  <c r="B17" i="5"/>
  <c r="B10" i="5"/>
  <c r="A3" i="5"/>
  <c r="BX21" i="3"/>
  <c r="Q2" i="6"/>
  <c r="AD2" i="6"/>
  <c r="BR35" i="3"/>
  <c r="BV35" i="3"/>
  <c r="BX25" i="3"/>
  <c r="BP39" i="3"/>
  <c r="BQ39" i="3" s="1"/>
  <c r="BR33" i="3"/>
  <c r="BV33" i="3"/>
  <c r="BX19" i="3"/>
  <c r="AH2" i="6"/>
  <c r="BR38" i="3"/>
  <c r="BL22" i="3"/>
  <c r="BM18" i="3"/>
  <c r="BN18" i="3" s="1"/>
  <c r="BS18" i="3"/>
  <c r="BU18" i="3"/>
  <c r="G2" i="6"/>
  <c r="W2" i="6"/>
  <c r="E2" i="6"/>
  <c r="BT42" i="3"/>
  <c r="BV7" i="3"/>
  <c r="BX28" i="3"/>
  <c r="BX11" i="3"/>
  <c r="BX9" i="3"/>
  <c r="BP19" i="3"/>
  <c r="BQ19" i="3" s="1"/>
  <c r="BP16" i="3"/>
  <c r="BQ16" i="3" s="1"/>
  <c r="AA2" i="6"/>
  <c r="BT11" i="3"/>
  <c r="BP7" i="3"/>
  <c r="BQ7" i="3" s="1"/>
  <c r="Z2" i="6"/>
  <c r="BX30" i="3"/>
  <c r="BP33" i="3"/>
  <c r="BQ33" i="3" s="1"/>
  <c r="BV9" i="3"/>
  <c r="BO31" i="3"/>
  <c r="BS31" i="3"/>
  <c r="BL31" i="3"/>
  <c r="BW31" i="3"/>
  <c r="K6" i="6"/>
  <c r="BP13" i="3"/>
  <c r="BQ13" i="3" s="1"/>
  <c r="BV20" i="3"/>
  <c r="BR13" i="3"/>
  <c r="BT8" i="3"/>
  <c r="H3" i="6"/>
  <c r="BV47" i="3"/>
  <c r="BP46" i="3"/>
  <c r="BQ46" i="3" s="1"/>
  <c r="BX46" i="3"/>
  <c r="BR46" i="3"/>
  <c r="AG2" i="6"/>
  <c r="BT46" i="3"/>
  <c r="BV46" i="3"/>
  <c r="BV44" i="3"/>
  <c r="BP43" i="3"/>
  <c r="BQ43" i="3" s="1"/>
  <c r="BX43" i="3"/>
  <c r="AE2" i="6"/>
  <c r="BR43" i="3"/>
  <c r="BT43" i="3"/>
  <c r="BV43" i="3"/>
  <c r="BM36" i="3"/>
  <c r="BN36" i="3" s="1"/>
  <c r="BO36" i="3"/>
  <c r="BV24" i="3"/>
  <c r="BP24" i="3"/>
  <c r="BQ24" i="3" s="1"/>
  <c r="BX24" i="3"/>
  <c r="BR24" i="3"/>
  <c r="R2" i="6"/>
  <c r="BT24" i="3"/>
  <c r="BP17" i="3"/>
  <c r="BQ17" i="3" s="1"/>
  <c r="BR15" i="3"/>
  <c r="BT13" i="3"/>
  <c r="BP9" i="3"/>
  <c r="BQ9" i="3" s="1"/>
  <c r="BT6" i="3"/>
  <c r="BP6" i="3"/>
  <c r="BQ6" i="3" s="1"/>
  <c r="BT3" i="3"/>
  <c r="BV3" i="3"/>
  <c r="BP3" i="3"/>
  <c r="BQ3" i="3" s="1"/>
  <c r="AK6" i="4"/>
  <c r="N3" i="6"/>
  <c r="BR17" i="3"/>
  <c r="BP8" i="3"/>
  <c r="BQ8" i="3" s="1"/>
  <c r="A24" i="5"/>
  <c r="A16" i="5"/>
  <c r="A8" i="5"/>
  <c r="H2" i="7"/>
  <c r="A29" i="5"/>
  <c r="A21" i="5"/>
  <c r="A13" i="5"/>
  <c r="A5" i="5"/>
  <c r="AI6" i="4"/>
  <c r="AJ6" i="4" s="1"/>
  <c r="BO40" i="3"/>
  <c r="BV37" i="3"/>
  <c r="BS36" i="3"/>
  <c r="U4" i="6"/>
  <c r="BV28" i="3"/>
  <c r="BP28" i="3"/>
  <c r="BQ28" i="3" s="1"/>
  <c r="BV25" i="3"/>
  <c r="BP25" i="3"/>
  <c r="BQ25" i="3" s="1"/>
  <c r="BT20" i="3"/>
  <c r="BT16" i="3"/>
  <c r="BP15" i="3"/>
  <c r="BQ15" i="3" s="1"/>
  <c r="BP12" i="3"/>
  <c r="BQ12" i="3" s="1"/>
  <c r="BX12" i="3"/>
  <c r="J2" i="6"/>
  <c r="BR12" i="3"/>
  <c r="BT12" i="3"/>
  <c r="BV12" i="3"/>
  <c r="BR8" i="3"/>
  <c r="BM31" i="3"/>
  <c r="BN31" i="3" s="1"/>
  <c r="BT44" i="3"/>
  <c r="BR25" i="3"/>
  <c r="BV17" i="3"/>
  <c r="BR6" i="3"/>
  <c r="BV6" i="3"/>
  <c r="BR3" i="3"/>
  <c r="BT38" i="3"/>
  <c r="BR34" i="3"/>
  <c r="BR28" i="3"/>
  <c r="A23" i="5"/>
  <c r="A15" i="5"/>
  <c r="A7" i="5"/>
  <c r="AB9" i="6"/>
  <c r="BO49" i="3"/>
  <c r="BP48" i="3"/>
  <c r="BQ48" i="3" s="1"/>
  <c r="BX48" i="3"/>
  <c r="BR48" i="3"/>
  <c r="BT48" i="3"/>
  <c r="BV48" i="3"/>
  <c r="BS45" i="3"/>
  <c r="BU45" i="3"/>
  <c r="BL45" i="3"/>
  <c r="BW45" i="3"/>
  <c r="BM40" i="3"/>
  <c r="BN40" i="3" s="1"/>
  <c r="BV29" i="3"/>
  <c r="V2" i="6"/>
  <c r="BP29" i="3"/>
  <c r="BQ29" i="3" s="1"/>
  <c r="BX29" i="3"/>
  <c r="BR29" i="3"/>
  <c r="BT29" i="3"/>
  <c r="BV26" i="3"/>
  <c r="BP26" i="3"/>
  <c r="BQ26" i="3" s="1"/>
  <c r="BX26" i="3"/>
  <c r="BR26" i="3"/>
  <c r="BT26" i="3"/>
  <c r="T2" i="6"/>
  <c r="BP21" i="3"/>
  <c r="BQ21" i="3" s="1"/>
  <c r="BV21" i="3"/>
  <c r="BV15" i="3"/>
  <c r="BR9" i="3"/>
  <c r="BV8" i="3"/>
  <c r="BV16" i="3"/>
  <c r="AH6" i="4"/>
  <c r="BT47" i="3"/>
  <c r="A31" i="5"/>
  <c r="A28" i="5"/>
  <c r="A20" i="5"/>
  <c r="A12" i="5"/>
  <c r="A4" i="5"/>
  <c r="BM45" i="3"/>
  <c r="BN45" i="3" s="1"/>
  <c r="BP42" i="3"/>
  <c r="BQ42" i="3" s="1"/>
  <c r="AD6" i="6"/>
  <c r="BP37" i="3"/>
  <c r="BQ37" i="3" s="1"/>
  <c r="BV34" i="3"/>
  <c r="BU31" i="3"/>
  <c r="W4" i="6"/>
  <c r="BV30" i="3"/>
  <c r="BP30" i="3"/>
  <c r="BQ30" i="3" s="1"/>
  <c r="BU22" i="3"/>
  <c r="BM22" i="3"/>
  <c r="BN22" i="3" s="1"/>
  <c r="BV19" i="3"/>
  <c r="BT17" i="3"/>
  <c r="BR7" i="3"/>
  <c r="AH6" i="6"/>
  <c r="BP47" i="3"/>
  <c r="BQ47" i="3" s="1"/>
  <c r="BP44" i="3"/>
  <c r="BQ44" i="3" s="1"/>
  <c r="AF6" i="6"/>
  <c r="BR37" i="3"/>
  <c r="BP34" i="3"/>
  <c r="BQ34" i="3" s="1"/>
  <c r="BP38" i="3"/>
  <c r="BQ38" i="3" s="1"/>
  <c r="A25" i="5"/>
  <c r="A17" i="5"/>
  <c r="A9" i="5"/>
  <c r="B6" i="5"/>
  <c r="BL49" i="3"/>
  <c r="BV42" i="3"/>
  <c r="BT35" i="3"/>
  <c r="BP35" i="3"/>
  <c r="BQ35" i="3" s="1"/>
  <c r="BT30" i="3"/>
  <c r="BS27" i="3"/>
  <c r="BO22" i="3"/>
  <c r="BT21" i="3"/>
  <c r="BP20" i="3"/>
  <c r="BQ20" i="3" s="1"/>
  <c r="BO18" i="3"/>
  <c r="BR16" i="3"/>
  <c r="BT15" i="3"/>
  <c r="I6" i="6"/>
  <c r="BP11" i="3"/>
  <c r="BQ11" i="3" s="1"/>
  <c r="BS49" i="3"/>
  <c r="BR47" i="3"/>
  <c r="BR44" i="3"/>
  <c r="BR42" i="3"/>
  <c r="BU40" i="3"/>
  <c r="BR11" i="3"/>
  <c r="BT39" i="3"/>
  <c r="BT37" i="3"/>
  <c r="BW36" i="3"/>
  <c r="BL36" i="3"/>
  <c r="BT34" i="3"/>
  <c r="BM27" i="3"/>
  <c r="BN27" i="3" s="1"/>
  <c r="BS22" i="3"/>
  <c r="BR20" i="3"/>
  <c r="BT9" i="3"/>
  <c r="BT7" i="3"/>
  <c r="BU36" i="3"/>
  <c r="BT28" i="3"/>
  <c r="BL27" i="3"/>
  <c r="BT25" i="3"/>
  <c r="BV13" i="3"/>
  <c r="BV11" i="3"/>
  <c r="BM49" i="3"/>
  <c r="BN49" i="3" s="1"/>
  <c r="BX20" i="3"/>
  <c r="BW18" i="3"/>
  <c r="BX17" i="3"/>
  <c r="BX15" i="3"/>
</calcChain>
</file>

<file path=xl/sharedStrings.xml><?xml version="1.0" encoding="utf-8"?>
<sst xmlns="http://schemas.openxmlformats.org/spreadsheetml/2006/main" count="562" uniqueCount="140">
  <si>
    <t>INSTRUCTIONS and TERMS OF USE</t>
  </si>
  <si>
    <t>The "individuals" sheet automatically calculates basic statistics (number of measurements, range, mean and SD). The table with these statistics is placed after the last (30th) specimen. The summary table can be then copied and pasted directly to MS Word.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</si>
  <si>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</si>
  <si>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Data from the sheet "individuals" are automatically copied to the four remaining "stats" sheets. Data in those sheets are arranged for statistical analyses in the majority of statistical software.</t>
  </si>
  <si>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</si>
  <si>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</si>
  <si>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Species</t>
  </si>
  <si>
    <t>Population</t>
  </si>
  <si>
    <t>Type series</t>
  </si>
  <si>
    <t>Author</t>
  </si>
  <si>
    <t>Date</t>
  </si>
  <si>
    <t>SPECIMEN</t>
  </si>
  <si>
    <t>CHARACTER</t>
  </si>
  <si>
    <t>N</t>
  </si>
  <si>
    <t>RANGE</t>
  </si>
  <si>
    <t>MEAN</t>
  </si>
  <si>
    <t>SD</t>
  </si>
  <si>
    <t>Holotype</t>
  </si>
  <si>
    <t>µm</t>
  </si>
  <si>
    <t>pt</t>
  </si>
  <si>
    <t>Body length</t>
  </si>
  <si>
    <t xml:space="preserve">     Buccal tube length</t>
  </si>
  <si>
    <t>–</t>
  </si>
  <si>
    <t xml:space="preserve">     Stylet support insertion point</t>
  </si>
  <si>
    <t xml:space="preserve">     Buccal tube external width</t>
  </si>
  <si>
    <t xml:space="preserve">     Buccal tube internal width</t>
  </si>
  <si>
    <t xml:space="preserve">     Ventral lamina length</t>
  </si>
  <si>
    <t>Placoid lengths</t>
  </si>
  <si>
    <t xml:space="preserve">     Macroplacoid 1</t>
  </si>
  <si>
    <t xml:space="preserve">     Macroplacoid 2</t>
  </si>
  <si>
    <t xml:space="preserve">     Placoid row</t>
  </si>
  <si>
    <t xml:space="preserve">     External base</t>
  </si>
  <si>
    <t xml:space="preserve">     External primary branch</t>
  </si>
  <si>
    <t xml:space="preserve">     External secondary branch</t>
  </si>
  <si>
    <r>
      <t xml:space="preserve">     External base/primary branch (</t>
    </r>
    <r>
      <rPr>
        <i/>
        <sz val="10"/>
        <rFont val="Calibri"/>
        <family val="2"/>
        <charset val="238"/>
      </rPr>
      <t>cct</t>
    </r>
    <r>
      <rPr>
        <sz val="10"/>
        <rFont val="Calibri"/>
        <family val="2"/>
        <charset val="238"/>
      </rPr>
      <t>)</t>
    </r>
  </si>
  <si>
    <t xml:space="preserve">     Internal base</t>
  </si>
  <si>
    <t xml:space="preserve">     Internal primary branch</t>
  </si>
  <si>
    <t xml:space="preserve">     Internal secondary branch</t>
  </si>
  <si>
    <r>
      <t xml:space="preserve">     Internal base/primary branch (</t>
    </r>
    <r>
      <rPr>
        <i/>
        <sz val="10"/>
        <rFont val="Calibri"/>
        <family val="2"/>
        <charset val="238"/>
      </rPr>
      <t>cct</t>
    </r>
    <r>
      <rPr>
        <sz val="10"/>
        <rFont val="Calibri"/>
        <family val="2"/>
        <charset val="238"/>
      </rPr>
      <t>)</t>
    </r>
  </si>
  <si>
    <t xml:space="preserve">     Anterior base</t>
  </si>
  <si>
    <t xml:space="preserve">     Anterior primary branch</t>
  </si>
  <si>
    <t xml:space="preserve">     Anterior secondary branch</t>
  </si>
  <si>
    <r>
      <t xml:space="preserve">     Anterior base/primary branch (</t>
    </r>
    <r>
      <rPr>
        <i/>
        <sz val="10"/>
        <rFont val="Calibri"/>
        <family val="2"/>
        <charset val="238"/>
      </rPr>
      <t>cct</t>
    </r>
    <r>
      <rPr>
        <sz val="10"/>
        <rFont val="Calibri"/>
        <family val="2"/>
        <charset val="238"/>
      </rPr>
      <t>)</t>
    </r>
  </si>
  <si>
    <t xml:space="preserve">     Posterior base</t>
  </si>
  <si>
    <t xml:space="preserve">     Posterior primary branch</t>
  </si>
  <si>
    <t xml:space="preserve">     Posterior secondary branch</t>
  </si>
  <si>
    <r>
      <t xml:space="preserve">     Posterior base/primary branch (</t>
    </r>
    <r>
      <rPr>
        <i/>
        <sz val="10"/>
        <rFont val="Calibri"/>
        <family val="2"/>
        <charset val="238"/>
      </rPr>
      <t>cct</t>
    </r>
    <r>
      <rPr>
        <sz val="10"/>
        <rFont val="Calibri"/>
        <family val="2"/>
        <charset val="238"/>
      </rPr>
      <t>)</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</si>
  <si>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</si>
  <si>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</si>
  <si>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</si>
  <si>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</si>
  <si>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</si>
  <si>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</si>
  <si>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</si>
  <si>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</si>
  <si>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</si>
  <si>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</si>
  <si>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Egg bare diameter</t>
  </si>
  <si>
    <t>Egg full diameter</t>
  </si>
  <si>
    <t>Process height</t>
  </si>
  <si>
    <t>Process base width</t>
  </si>
  <si>
    <t>Process base/height ratio</t>
  </si>
  <si>
    <t>Terminal disc width</t>
  </si>
  <si>
    <t>Inter-process distance</t>
  </si>
  <si>
    <t>Number of processes on the egg circumference</t>
  </si>
  <si>
    <t>Individual</t>
  </si>
  <si>
    <t>Buccal tube length</t>
  </si>
  <si>
    <t>Stylet support insertion point</t>
  </si>
  <si>
    <t>Buccal tube external width</t>
  </si>
  <si>
    <t>Buccal tube internal width</t>
  </si>
  <si>
    <t>Ventral lamina length</t>
  </si>
  <si>
    <t>Macroplacoid 1</t>
  </si>
  <si>
    <t>Macroplacoid 2</t>
  </si>
  <si>
    <t>Placoid row</t>
  </si>
  <si>
    <t>egg</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</si>
  <si>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</si>
  <si>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</si>
  <si>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Claw I heights</t>
  </si>
  <si>
    <t>Claw I external base</t>
  </si>
  <si>
    <t>Claw I external primary branch</t>
  </si>
  <si>
    <t>Claw I external secondary branch</t>
  </si>
  <si>
    <t>Claw I external base/primary branch</t>
  </si>
  <si>
    <t>Claw I internal base</t>
  </si>
  <si>
    <t>Claw I internal primary branch</t>
  </si>
  <si>
    <t>Claw I internal secondary branch</t>
  </si>
  <si>
    <t>Claw I internal base/primary branch</t>
  </si>
  <si>
    <t>Claw II heights</t>
  </si>
  <si>
    <t>Claw II external base</t>
  </si>
  <si>
    <t>Claw II external primary branch</t>
  </si>
  <si>
    <t>Claw II external secondary branch</t>
  </si>
  <si>
    <t>Claw II external base/primary branch</t>
  </si>
  <si>
    <t>Claw II internal base</t>
  </si>
  <si>
    <t>Claw II internal primary branch</t>
  </si>
  <si>
    <t>Claw II internal secondary branch</t>
  </si>
  <si>
    <t>Claw II internal base/primary branch</t>
  </si>
  <si>
    <t>Claw III heights</t>
  </si>
  <si>
    <t>Claw III external base</t>
  </si>
  <si>
    <t>Claw III external primary branch</t>
  </si>
  <si>
    <t>Claw III external secondary branch</t>
  </si>
  <si>
    <t>Claw III external base/primary branch</t>
  </si>
  <si>
    <t>Claw III internal base</t>
  </si>
  <si>
    <t>Claw III internal primary branch</t>
  </si>
  <si>
    <t>Claw III internal secondary branch</t>
  </si>
  <si>
    <t>Claw III internal base/primary branch</t>
  </si>
  <si>
    <t>Claw IV heights</t>
  </si>
  <si>
    <t>Claw IV anterior base</t>
  </si>
  <si>
    <t>Claw IV anterior primary branch</t>
  </si>
  <si>
    <t>Claw IV anterior secondary branch</t>
  </si>
  <si>
    <t>Claw IV anterior base/primary branch</t>
  </si>
  <si>
    <t>Claw IV posterior base</t>
  </si>
  <si>
    <t>Claw IV posterior primary branch</t>
  </si>
  <si>
    <t>Claw IV posterior secondary branch</t>
  </si>
  <si>
    <t>Claw IV posterior base/primary branch</t>
  </si>
  <si>
    <r>
      <t xml:space="preserve">This is a morphometric template for species of the Tardigrada Order </t>
    </r>
    <r>
      <rPr>
        <b/>
        <sz val="12"/>
        <rFont val="Calibri"/>
        <family val="2"/>
        <charset val="238"/>
      </rPr>
      <t>Parachela</t>
    </r>
    <r>
      <rPr>
        <sz val="12"/>
        <rFont val="Calibri"/>
        <family val="2"/>
        <charset val="238"/>
      </rPr>
      <t>.</t>
    </r>
  </si>
  <si>
    <r>
      <t xml:space="preserve">This template can be freely used but each published use must be credited as </t>
    </r>
    <r>
      <rPr>
        <b/>
        <sz val="12"/>
        <color rgb="FF0000FF"/>
        <rFont val="Calibri"/>
        <family val="2"/>
        <charset val="238"/>
      </rPr>
      <t>Morphometric data were handled using the Parachela ver. 1.8 template available from the Tardigrada Register, www.tardigrada.net/register (Michalczyk &amp; Kaczmarek 2013)</t>
    </r>
    <r>
      <rPr>
        <sz val="12"/>
        <rFont val="Calibri"/>
        <family val="2"/>
        <charset val="238"/>
      </rPr>
      <t>.</t>
    </r>
    <r>
      <rPr>
        <b/>
        <sz val="12"/>
        <rFont val="Calibri"/>
        <family val="2"/>
        <charset val="238"/>
      </rPr>
      <t xml:space="preserve"> </t>
    </r>
    <r>
      <rPr>
        <sz val="12"/>
        <rFont val="Calibri"/>
        <family val="2"/>
        <charset val="238"/>
      </rPr>
      <t>The reference is: Michalczyk, Ł. &amp; Kaczmarek, Ł. (2013) The Tardigrada Register: a comprehensive online data repository for tardigrade taxonomy. Journal of Limnology, 72(S1): 175-181. DOI:10.4081/jlimnol.2013.s1.e22</t>
    </r>
  </si>
  <si>
    <t>Buccal tube</t>
  </si>
  <si>
    <t># Teeth on lunula 3 internal</t>
  </si>
  <si>
    <t># Teeth on lunula 3 external</t>
  </si>
  <si>
    <t># Teeth on lunula 4 anterior</t>
  </si>
  <si>
    <t># Teeth on lunula 4 posterior</t>
  </si>
  <si>
    <t>YES</t>
  </si>
  <si>
    <t>Matteo Vecchi</t>
  </si>
  <si>
    <t>Pores density (per 2500 μm2)</t>
  </si>
  <si>
    <t>Pore size 1</t>
  </si>
  <si>
    <t>Pore size 2</t>
  </si>
  <si>
    <t>Pore size 3</t>
  </si>
  <si>
    <t>Pore size 4</t>
  </si>
  <si>
    <t>Pore size 5</t>
  </si>
  <si>
    <t>Pore size 6</t>
  </si>
  <si>
    <t>Pore size 7</t>
  </si>
  <si>
    <t>Pore size 8</t>
  </si>
  <si>
    <t>Pore size 9</t>
  </si>
  <si>
    <t>Pore size 10</t>
  </si>
  <si>
    <t>Molting indiviual (not a nb anymore), but newborn cuticle still present</t>
  </si>
  <si>
    <t>SL7_B</t>
  </si>
  <si>
    <t>SL7_D</t>
  </si>
  <si>
    <t>SL9_A</t>
  </si>
  <si>
    <t>SE.002</t>
  </si>
  <si>
    <t>Richtersius ingemari sp.nov.</t>
  </si>
  <si>
    <t>05/12/2023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</si>
</sst>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0"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b/>
      <sz val="10"/>
      <name val="Calibri"/>
      <family val="2"/>
      <charset val="238"/>
    </font>
    <font>
      <sz val="10"/>
      <name val="Calibri"/>
      <family val="2"/>
      <charset val="238"/>
    </font>
    <font>
      <b/>
      <i/>
      <sz val="10"/>
      <name val="Calibri"/>
      <family val="2"/>
      <charset val="238"/>
    </font>
    <font>
      <i/>
      <sz val="10"/>
      <name val="Calibri"/>
      <family val="2"/>
      <charset val="238"/>
    </font>
    <font>
      <i/>
      <sz val="10"/>
      <color indexed="12"/>
      <name val="Calibri"/>
      <family val="2"/>
      <charset val="238"/>
    </font>
    <font>
      <sz val="10"/>
      <color indexed="17"/>
      <name val="Calibri"/>
      <family val="2"/>
      <charset val="238"/>
    </font>
    <font>
      <i/>
      <sz val="10"/>
      <color indexed="17"/>
      <name val="Calibri"/>
      <family val="2"/>
      <charset val="238"/>
    </font>
    <font>
      <sz val="16"/>
      <name val="Arial CE"/>
      <charset val="238"/>
    </font>
    <font>
      <b/>
      <i/>
      <sz val="16"/>
      <name val="Arial CE"/>
      <charset val="238"/>
    </font>
    <font>
      <b/>
      <sz val="16"/>
      <name val="Arial CE"/>
      <charset val="238"/>
    </font>
    <font>
      <b/>
      <sz val="16"/>
      <color indexed="23"/>
      <name val="Arial CE"/>
      <charset val="238"/>
    </font>
    <font>
      <b/>
      <i/>
      <sz val="10"/>
      <color indexed="12"/>
      <name val="Calibri"/>
      <family val="2"/>
      <charset val="238"/>
    </font>
    <font>
      <b/>
      <sz val="10"/>
      <color indexed="17"/>
      <name val="Calibri"/>
      <family val="2"/>
      <charset val="238"/>
    </font>
    <font>
      <u/>
      <sz val="10"/>
      <color theme="10"/>
      <name val="Arial CE"/>
      <charset val="238"/>
    </font>
    <font>
      <i/>
      <sz val="10"/>
      <name val="Calibri"/>
      <family val="2"/>
      <charset val="238"/>
      <scheme val="minor"/>
    </font>
    <font>
      <sz val="10"/>
      <name val="Calibri"/>
      <family val="2"/>
      <charset val="238"/>
      <scheme val="minor"/>
    </font>
    <font>
      <b/>
      <sz val="14"/>
      <color rgb="FFFF0000"/>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2"/>
      <color rgb="FF3333FF"/>
      <name val="Calibri"/>
      <family val="2"/>
      <charset val="238"/>
      <scheme val="minor"/>
    </font>
    <font>
      <i/>
      <sz val="10"/>
      <name val="Arial"/>
      <family val="2"/>
      <charset val="238"/>
    </font>
    <font>
      <sz val="10"/>
      <name val="Arial"/>
      <family val="2"/>
      <charset val="238"/>
    </font>
    <font>
      <b/>
      <sz val="10"/>
      <name val="Arial"/>
      <family val="2"/>
      <charset val="238"/>
    </font>
    <font>
      <b/>
      <sz val="12"/>
      <color rgb="FF0000FF"/>
      <name val="Calibri"/>
      <family val="2"/>
      <charset val="238"/>
    </font>
  </fonts>
  <fills count="8">
    <fill>
      <patternFill patternType="none"/>
    </fill>
    <fill>
      <patternFill patternType="gray125"/>
    </fill>
    <fill>
      <patternFill patternType="solid">
        <fgColor indexed="55"/>
        <bgColor indexed="64"/>
      </patternFill>
    </fill>
    <fill>
      <patternFill patternType="solid">
        <fgColor indexed="63"/>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s>
  <cellStyleXfs count="3">
    <xf numFmtId="0" fontId="0" fillId="0" borderId="0"/>
    <xf numFmtId="0" fontId="18" fillId="0" borderId="0" applyNumberFormat="0" applyFill="0" applyBorder="0" applyAlignment="0" applyProtection="0">
      <alignment vertical="top"/>
      <protection locked="0"/>
    </xf>
    <xf numFmtId="9" fontId="1" fillId="0" borderId="0" applyFont="0" applyFill="0" applyBorder="0" applyAlignment="0" applyProtection="0"/>
  </cellStyleXfs>
  <cellXfs count="217">
    <xf numFmtId="0" fontId="0" fillId="0" borderId="0" xfId="0"/>
    <xf numFmtId="0" fontId="5" fillId="0" borderId="1" xfId="0" applyFont="1" applyFill="1" applyBorder="1" applyAlignment="1">
      <alignment horizontal="right"/>
    </xf>
    <xf numFmtId="0" fontId="6" fillId="0" borderId="0" xfId="0" applyFont="1" applyFill="1" applyBorder="1" applyAlignment="1">
      <alignment horizontal="center"/>
    </xf>
    <xf numFmtId="0" fontId="5" fillId="0" borderId="1" xfId="0" applyFont="1" applyFill="1" applyBorder="1" applyAlignment="1">
      <alignment horizontal="left"/>
    </xf>
    <xf numFmtId="0" fontId="6" fillId="0" borderId="1" xfId="0" applyFont="1" applyFill="1" applyBorder="1" applyAlignment="1">
      <alignment horizontal="center"/>
    </xf>
    <xf numFmtId="0" fontId="5"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vertical="center"/>
    </xf>
    <xf numFmtId="0" fontId="6" fillId="0" borderId="1" xfId="0" applyFont="1" applyFill="1" applyBorder="1" applyAlignment="1">
      <alignment horizontal="left"/>
    </xf>
    <xf numFmtId="164" fontId="6" fillId="0" borderId="1" xfId="0" applyNumberFormat="1" applyFont="1" applyFill="1" applyBorder="1" applyAlignment="1">
      <alignment horizontal="center"/>
    </xf>
    <xf numFmtId="0" fontId="6" fillId="0" borderId="5" xfId="0" applyFont="1" applyFill="1" applyBorder="1" applyAlignment="1">
      <alignment horizontal="left"/>
    </xf>
    <xf numFmtId="0" fontId="6" fillId="0" borderId="6" xfId="0"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7" xfId="0" applyFont="1" applyFill="1" applyBorder="1" applyAlignment="1">
      <alignment horizontal="left"/>
    </xf>
    <xf numFmtId="0" fontId="6" fillId="0" borderId="0" xfId="0" applyFont="1" applyFill="1" applyBorder="1" applyAlignment="1">
      <alignment horizontal="left"/>
    </xf>
    <xf numFmtId="0" fontId="9" fillId="0" borderId="1" xfId="0" applyFont="1" applyFill="1" applyBorder="1" applyAlignment="1">
      <alignment horizontal="center"/>
    </xf>
    <xf numFmtId="164" fontId="9" fillId="0" borderId="1" xfId="0" applyNumberFormat="1" applyFont="1" applyFill="1" applyBorder="1" applyAlignment="1">
      <alignment horizontal="center"/>
    </xf>
    <xf numFmtId="0" fontId="6" fillId="0" borderId="9" xfId="0" applyFont="1" applyFill="1" applyBorder="1"/>
    <xf numFmtId="9" fontId="6" fillId="0" borderId="0" xfId="2" applyFont="1" applyFill="1" applyBorder="1" applyAlignment="1">
      <alignment horizontal="center" vertical="center"/>
    </xf>
    <xf numFmtId="9" fontId="6" fillId="0" borderId="0" xfId="2" applyFont="1" applyFill="1" applyBorder="1" applyAlignment="1">
      <alignment horizontal="right" vertical="center"/>
    </xf>
    <xf numFmtId="9" fontId="6" fillId="0" borderId="0" xfId="2" applyFont="1" applyFill="1" applyBorder="1" applyAlignment="1">
      <alignment horizontal="left" vertical="center"/>
    </xf>
    <xf numFmtId="164" fontId="6" fillId="2" borderId="9" xfId="0" applyNumberFormat="1" applyFont="1" applyFill="1" applyBorder="1" applyAlignment="1">
      <alignment horizontal="center"/>
    </xf>
    <xf numFmtId="164" fontId="9" fillId="2" borderId="10" xfId="0" applyNumberFormat="1" applyFont="1" applyFill="1" applyBorder="1" applyAlignment="1">
      <alignment horizontal="center"/>
    </xf>
    <xf numFmtId="1" fontId="8" fillId="0" borderId="6" xfId="0" applyNumberFormat="1" applyFont="1" applyFill="1" applyBorder="1" applyAlignment="1">
      <alignment horizontal="left" vertical="center"/>
    </xf>
    <xf numFmtId="1" fontId="8" fillId="0" borderId="6" xfId="0" applyNumberFormat="1" applyFont="1" applyFill="1" applyBorder="1" applyAlignment="1">
      <alignment horizontal="center" vertical="center"/>
    </xf>
    <xf numFmtId="1" fontId="8" fillId="0" borderId="5" xfId="0" applyNumberFormat="1" applyFont="1" applyFill="1" applyBorder="1" applyAlignment="1">
      <alignment horizontal="center" vertical="center"/>
    </xf>
    <xf numFmtId="1" fontId="8" fillId="0" borderId="0" xfId="0" applyNumberFormat="1" applyFont="1" applyFill="1" applyBorder="1" applyAlignment="1">
      <alignment horizontal="center" vertical="center"/>
    </xf>
    <xf numFmtId="1" fontId="8" fillId="0" borderId="0" xfId="0" applyNumberFormat="1" applyFont="1" applyFill="1" applyBorder="1" applyAlignment="1">
      <alignment horizontal="right" vertical="center"/>
    </xf>
    <xf numFmtId="1" fontId="6" fillId="0" borderId="1" xfId="0" applyNumberFormat="1" applyFont="1" applyFill="1" applyBorder="1" applyAlignment="1">
      <alignment horizontal="center"/>
    </xf>
    <xf numFmtId="1" fontId="9" fillId="0" borderId="1" xfId="0" applyNumberFormat="1" applyFont="1" applyFill="1" applyBorder="1" applyAlignment="1">
      <alignment horizontal="center"/>
    </xf>
    <xf numFmtId="1" fontId="6" fillId="0" borderId="6" xfId="0" applyNumberFormat="1" applyFont="1" applyFill="1" applyBorder="1" applyAlignment="1">
      <alignment horizontal="center" vertical="center"/>
    </xf>
    <xf numFmtId="1" fontId="6" fillId="0" borderId="0" xfId="0" applyNumberFormat="1" applyFont="1" applyFill="1" applyBorder="1" applyAlignment="1">
      <alignment horizontal="right" vertical="center"/>
    </xf>
    <xf numFmtId="1" fontId="6" fillId="0" borderId="0" xfId="0" applyNumberFormat="1" applyFont="1" applyFill="1" applyBorder="1" applyAlignment="1">
      <alignment horizontal="center" vertical="center"/>
    </xf>
    <xf numFmtId="1" fontId="6" fillId="0" borderId="0" xfId="0" applyNumberFormat="1" applyFont="1" applyFill="1" applyBorder="1" applyAlignment="1">
      <alignment horizontal="left" vertical="center"/>
    </xf>
    <xf numFmtId="0" fontId="0" fillId="0" borderId="0" xfId="0" applyAlignment="1">
      <alignment vertical="top"/>
    </xf>
    <xf numFmtId="1" fontId="6" fillId="0" borderId="17" xfId="0" applyNumberFormat="1" applyFont="1" applyFill="1" applyBorder="1" applyAlignment="1">
      <alignment horizontal="center" vertical="center"/>
    </xf>
    <xf numFmtId="164" fontId="6" fillId="0" borderId="0" xfId="0" applyNumberFormat="1" applyFont="1" applyFill="1" applyBorder="1" applyAlignment="1">
      <alignment horizontal="right" vertical="center"/>
    </xf>
    <xf numFmtId="164" fontId="6" fillId="0" borderId="0" xfId="0" applyNumberFormat="1" applyFont="1" applyFill="1" applyBorder="1" applyAlignment="1">
      <alignment horizontal="left" vertical="center"/>
    </xf>
    <xf numFmtId="164" fontId="8" fillId="0" borderId="0" xfId="0" applyNumberFormat="1" applyFont="1" applyFill="1" applyBorder="1" applyAlignment="1">
      <alignment horizontal="right" vertical="center"/>
    </xf>
    <xf numFmtId="164" fontId="8" fillId="0" borderId="6" xfId="0" applyNumberFormat="1" applyFont="1" applyFill="1" applyBorder="1" applyAlignment="1">
      <alignment horizontal="left" vertical="center"/>
    </xf>
    <xf numFmtId="164" fontId="6" fillId="0" borderId="17"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9" fillId="2" borderId="20" xfId="0" applyNumberFormat="1" applyFont="1" applyFill="1" applyBorder="1" applyAlignment="1">
      <alignment horizontal="center"/>
    </xf>
    <xf numFmtId="0" fontId="5" fillId="0" borderId="21" xfId="0" applyFont="1"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1" fontId="6" fillId="0" borderId="22" xfId="0" applyNumberFormat="1" applyFont="1" applyFill="1" applyBorder="1" applyAlignment="1">
      <alignment horizontal="center" vertical="center" wrapText="1"/>
    </xf>
    <xf numFmtId="1" fontId="6" fillId="0" borderId="18" xfId="0" applyNumberFormat="1" applyFont="1" applyFill="1" applyBorder="1" applyAlignment="1">
      <alignment horizontal="center" vertical="center" wrapText="1"/>
    </xf>
    <xf numFmtId="0" fontId="6" fillId="0" borderId="24" xfId="0" applyFont="1" applyFill="1" applyBorder="1" applyAlignment="1">
      <alignment horizontal="left"/>
    </xf>
    <xf numFmtId="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164" fontId="6" fillId="0" borderId="25" xfId="0" applyNumberFormat="1" applyFont="1" applyFill="1" applyBorder="1" applyAlignment="1">
      <alignment horizontal="center"/>
    </xf>
    <xf numFmtId="164" fontId="6" fillId="0" borderId="26" xfId="0" applyNumberFormat="1" applyFont="1" applyFill="1" applyBorder="1" applyAlignment="1">
      <alignment horizontal="center" vertical="center" wrapText="1"/>
    </xf>
    <xf numFmtId="0" fontId="6" fillId="0" borderId="29" xfId="0" applyFont="1" applyFill="1" applyBorder="1" applyAlignment="1">
      <alignment horizontal="left" vertical="center" wrapText="1"/>
    </xf>
    <xf numFmtId="164" fontId="6" fillId="0" borderId="30" xfId="0" applyNumberFormat="1" applyFont="1" applyFill="1" applyBorder="1" applyAlignment="1">
      <alignment horizontal="center"/>
    </xf>
    <xf numFmtId="164" fontId="6" fillId="0" borderId="9" xfId="0" applyNumberFormat="1" applyFont="1" applyFill="1" applyBorder="1" applyAlignment="1">
      <alignment horizontal="center" vertical="center" wrapText="1"/>
    </xf>
    <xf numFmtId="0" fontId="6" fillId="0" borderId="31" xfId="0" applyFont="1" applyFill="1" applyBorder="1" applyAlignment="1">
      <alignment horizontal="left" vertical="center" wrapText="1"/>
    </xf>
    <xf numFmtId="164" fontId="6" fillId="0" borderId="32" xfId="0" applyNumberFormat="1" applyFont="1" applyFill="1" applyBorder="1" applyAlignment="1">
      <alignment horizontal="center"/>
    </xf>
    <xf numFmtId="164" fontId="6" fillId="0" borderId="33" xfId="0" applyNumberFormat="1" applyFont="1" applyFill="1" applyBorder="1" applyAlignment="1">
      <alignment horizontal="center" vertical="center" wrapText="1"/>
    </xf>
    <xf numFmtId="0" fontId="6" fillId="0" borderId="36" xfId="0" applyFont="1" applyFill="1" applyBorder="1" applyAlignment="1">
      <alignment horizontal="left" vertical="center" wrapText="1"/>
    </xf>
    <xf numFmtId="9" fontId="11" fillId="0" borderId="25" xfId="2" applyFont="1" applyFill="1" applyBorder="1" applyAlignment="1">
      <alignment horizontal="center"/>
    </xf>
    <xf numFmtId="9" fontId="11" fillId="0" borderId="27" xfId="2" applyFont="1" applyFill="1" applyBorder="1" applyAlignment="1">
      <alignment horizontal="center"/>
    </xf>
    <xf numFmtId="9" fontId="11" fillId="0" borderId="37" xfId="2" applyFont="1" applyFill="1" applyBorder="1" applyAlignment="1">
      <alignment horizontal="center"/>
    </xf>
    <xf numFmtId="9" fontId="11" fillId="0" borderId="30" xfId="2" applyFont="1" applyFill="1" applyBorder="1" applyAlignment="1">
      <alignment horizontal="center"/>
    </xf>
    <xf numFmtId="9" fontId="11" fillId="0" borderId="1" xfId="2" applyFont="1" applyFill="1" applyBorder="1" applyAlignment="1">
      <alignment horizontal="center"/>
    </xf>
    <xf numFmtId="9" fontId="11" fillId="0" borderId="38" xfId="2" applyFont="1" applyFill="1" applyBorder="1" applyAlignment="1">
      <alignment horizontal="center"/>
    </xf>
    <xf numFmtId="9" fontId="11" fillId="0" borderId="32" xfId="2" applyFont="1" applyFill="1" applyBorder="1" applyAlignment="1">
      <alignment horizontal="center"/>
    </xf>
    <xf numFmtId="9" fontId="11" fillId="0" borderId="34" xfId="2" applyFont="1" applyFill="1" applyBorder="1" applyAlignment="1">
      <alignment horizontal="center"/>
    </xf>
    <xf numFmtId="9" fontId="11" fillId="0" borderId="39" xfId="2" applyFont="1" applyFill="1" applyBorder="1" applyAlignment="1">
      <alignment horizontal="center"/>
    </xf>
    <xf numFmtId="1" fontId="6" fillId="0" borderId="19" xfId="0" applyNumberFormat="1" applyFont="1" applyFill="1" applyBorder="1" applyAlignment="1">
      <alignment horizontal="left" vertical="center"/>
    </xf>
    <xf numFmtId="1" fontId="6" fillId="0" borderId="19" xfId="0" applyNumberFormat="1" applyFont="1" applyFill="1" applyBorder="1" applyAlignment="1">
      <alignment horizontal="right" vertical="center"/>
    </xf>
    <xf numFmtId="0" fontId="6" fillId="0" borderId="19" xfId="0" applyFont="1" applyFill="1" applyBorder="1" applyAlignment="1">
      <alignment horizontal="center" vertical="center"/>
    </xf>
    <xf numFmtId="0" fontId="6" fillId="0" borderId="19" xfId="0" applyFont="1" applyFill="1" applyBorder="1" applyAlignment="1">
      <alignment horizontal="left"/>
    </xf>
    <xf numFmtId="164" fontId="6" fillId="0" borderId="32" xfId="0" applyNumberFormat="1" applyFont="1" applyFill="1" applyBorder="1" applyAlignment="1">
      <alignment horizontal="center" vertical="center" wrapText="1"/>
    </xf>
    <xf numFmtId="0" fontId="6" fillId="0" borderId="36" xfId="0" applyFont="1" applyFill="1" applyBorder="1" applyAlignment="1">
      <alignment horizontal="left"/>
    </xf>
    <xf numFmtId="164" fontId="6" fillId="0" borderId="25" xfId="0" applyNumberFormat="1" applyFont="1" applyFill="1" applyBorder="1" applyAlignment="1">
      <alignment horizontal="center" vertical="center" wrapText="1"/>
    </xf>
    <xf numFmtId="164" fontId="6" fillId="0" borderId="30" xfId="0" applyNumberFormat="1" applyFont="1" applyFill="1" applyBorder="1" applyAlignment="1">
      <alignment horizontal="center" vertical="center" wrapText="1"/>
    </xf>
    <xf numFmtId="164" fontId="6" fillId="0" borderId="40" xfId="0" applyNumberFormat="1" applyFont="1" applyFill="1" applyBorder="1" applyAlignment="1">
      <alignment horizontal="center" vertical="center" wrapText="1"/>
    </xf>
    <xf numFmtId="164" fontId="6" fillId="0" borderId="41" xfId="0" applyNumberFormat="1" applyFont="1" applyFill="1" applyBorder="1" applyAlignment="1">
      <alignment horizontal="center" vertical="center" wrapText="1"/>
    </xf>
    <xf numFmtId="0" fontId="6" fillId="0" borderId="44" xfId="0" applyFont="1" applyFill="1" applyBorder="1" applyAlignment="1">
      <alignment horizontal="left"/>
    </xf>
    <xf numFmtId="164" fontId="6" fillId="0" borderId="45" xfId="0" applyNumberFormat="1" applyFont="1" applyFill="1" applyBorder="1" applyAlignment="1">
      <alignment horizontal="center" vertical="center"/>
    </xf>
    <xf numFmtId="164" fontId="6" fillId="0" borderId="45" xfId="0" applyNumberFormat="1" applyFont="1" applyFill="1" applyBorder="1" applyAlignment="1">
      <alignment horizontal="left" vertical="center"/>
    </xf>
    <xf numFmtId="164" fontId="6" fillId="0" borderId="45" xfId="0" applyNumberFormat="1" applyFont="1" applyFill="1" applyBorder="1" applyAlignment="1">
      <alignment horizontal="right" vertical="center"/>
    </xf>
    <xf numFmtId="0" fontId="6" fillId="0" borderId="45" xfId="0" applyFont="1" applyFill="1" applyBorder="1" applyAlignment="1">
      <alignment horizontal="center" vertical="center"/>
    </xf>
    <xf numFmtId="0" fontId="6" fillId="0" borderId="45" xfId="0" applyFont="1" applyFill="1" applyBorder="1" applyAlignment="1">
      <alignment horizontal="left"/>
    </xf>
    <xf numFmtId="0" fontId="5" fillId="0" borderId="21" xfId="0" applyFont="1" applyFill="1" applyBorder="1" applyAlignment="1">
      <alignment horizontal="left" vertical="center" wrapText="1"/>
    </xf>
    <xf numFmtId="0" fontId="6" fillId="0" borderId="40"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5" fillId="0" borderId="46" xfId="0" applyFont="1" applyFill="1" applyBorder="1" applyAlignment="1">
      <alignment horizontal="left" vertical="center" wrapText="1"/>
    </xf>
    <xf numFmtId="164" fontId="8" fillId="0" borderId="0" xfId="0" applyNumberFormat="1" applyFont="1" applyFill="1" applyBorder="1" applyAlignment="1">
      <alignment horizontal="left" vertical="center"/>
    </xf>
    <xf numFmtId="0" fontId="6" fillId="3" borderId="0" xfId="0" applyFont="1" applyFill="1" applyBorder="1" applyAlignment="1">
      <alignment vertical="top"/>
    </xf>
    <xf numFmtId="9" fontId="10" fillId="3" borderId="45" xfId="2" applyFont="1" applyFill="1" applyBorder="1" applyAlignment="1">
      <alignment horizontal="center"/>
    </xf>
    <xf numFmtId="164" fontId="9" fillId="3" borderId="45" xfId="0" applyNumberFormat="1" applyFont="1" applyFill="1" applyBorder="1" applyAlignment="1">
      <alignment horizontal="center"/>
    </xf>
    <xf numFmtId="0" fontId="6" fillId="0" borderId="1" xfId="0" applyFont="1" applyFill="1" applyBorder="1" applyAlignment="1">
      <alignment horizontal="center" vertical="center"/>
    </xf>
    <xf numFmtId="0" fontId="5" fillId="0" borderId="1" xfId="0" applyFont="1" applyFill="1" applyBorder="1" applyAlignment="1">
      <alignment horizontal="center"/>
    </xf>
    <xf numFmtId="0" fontId="12" fillId="4" borderId="0" xfId="0" applyFont="1" applyFill="1"/>
    <xf numFmtId="49" fontId="13" fillId="5" borderId="0" xfId="0" applyNumberFormat="1" applyFont="1" applyFill="1" applyAlignment="1">
      <alignment horizontal="right" vertical="top"/>
    </xf>
    <xf numFmtId="49" fontId="14" fillId="5" borderId="0" xfId="0" applyNumberFormat="1" applyFont="1" applyFill="1" applyAlignment="1">
      <alignment horizontal="right" vertical="top"/>
    </xf>
    <xf numFmtId="49" fontId="14" fillId="4" borderId="0" xfId="0" applyNumberFormat="1" applyFont="1" applyFill="1" applyAlignment="1">
      <alignment horizontal="right" vertical="top"/>
    </xf>
    <xf numFmtId="0" fontId="15" fillId="5" borderId="0" xfId="0" applyFont="1" applyFill="1" applyAlignment="1">
      <alignment vertical="top"/>
    </xf>
    <xf numFmtId="0" fontId="15" fillId="4" borderId="0" xfId="0" applyFont="1" applyFill="1" applyAlignment="1">
      <alignment vertical="top"/>
    </xf>
    <xf numFmtId="1" fontId="16" fillId="0" borderId="1" xfId="0" applyNumberFormat="1" applyFont="1" applyFill="1" applyBorder="1" applyAlignment="1">
      <alignment horizontal="center"/>
    </xf>
    <xf numFmtId="164" fontId="16" fillId="2" borderId="10" xfId="0" applyNumberFormat="1" applyFont="1" applyFill="1" applyBorder="1" applyAlignment="1">
      <alignment horizontal="center"/>
    </xf>
    <xf numFmtId="164" fontId="16" fillId="0" borderId="1" xfId="0" applyNumberFormat="1" applyFont="1" applyFill="1" applyBorder="1" applyAlignment="1">
      <alignment horizontal="center"/>
    </xf>
    <xf numFmtId="9" fontId="17" fillId="3" borderId="45" xfId="2" applyFont="1" applyFill="1" applyBorder="1" applyAlignment="1">
      <alignment horizontal="center"/>
    </xf>
    <xf numFmtId="164" fontId="16" fillId="3" borderId="45" xfId="0" applyNumberFormat="1" applyFont="1" applyFill="1" applyBorder="1" applyAlignment="1">
      <alignment horizontal="center"/>
    </xf>
    <xf numFmtId="0" fontId="5" fillId="0" borderId="0" xfId="0" applyFont="1" applyFill="1" applyBorder="1" applyAlignment="1">
      <alignment horizontal="center"/>
    </xf>
    <xf numFmtId="164" fontId="8" fillId="0" borderId="1" xfId="0" applyNumberFormat="1" applyFont="1" applyFill="1" applyBorder="1" applyAlignment="1">
      <alignment horizontal="center"/>
    </xf>
    <xf numFmtId="9" fontId="6" fillId="0" borderId="1" xfId="2" applyFont="1" applyFill="1" applyBorder="1" applyAlignment="1">
      <alignment horizontal="centerContinuous" vertical="center"/>
    </xf>
    <xf numFmtId="0" fontId="5" fillId="0" borderId="1" xfId="0" applyFont="1" applyFill="1" applyBorder="1" applyAlignment="1">
      <alignment horizontal="centerContinuous"/>
    </xf>
    <xf numFmtId="0" fontId="5" fillId="0" borderId="2" xfId="0" applyFont="1" applyFill="1" applyBorder="1" applyAlignment="1">
      <alignment horizontal="centerContinuous" vertical="center"/>
    </xf>
    <xf numFmtId="0" fontId="5" fillId="0" borderId="21" xfId="0" applyFont="1" applyFill="1" applyBorder="1" applyAlignment="1">
      <alignment horizontal="centerContinuous" vertical="center"/>
    </xf>
    <xf numFmtId="0" fontId="5" fillId="0" borderId="50" xfId="0" applyFont="1" applyFill="1" applyBorder="1" applyAlignment="1">
      <alignment horizontal="left" vertical="center"/>
    </xf>
    <xf numFmtId="0" fontId="5" fillId="0" borderId="4" xfId="0" applyFont="1" applyFill="1" applyBorder="1" applyAlignment="1">
      <alignment horizontal="left" vertical="center"/>
    </xf>
    <xf numFmtId="0" fontId="5" fillId="0" borderId="51" xfId="0" applyFont="1" applyFill="1" applyBorder="1" applyAlignment="1">
      <alignment horizontal="centerContinuous" vertical="center"/>
    </xf>
    <xf numFmtId="0" fontId="5" fillId="0" borderId="50" xfId="0" applyFont="1" applyFill="1" applyBorder="1" applyAlignment="1">
      <alignment horizontal="centerContinuous" vertical="center"/>
    </xf>
    <xf numFmtId="0" fontId="7" fillId="0" borderId="2" xfId="0" applyFont="1" applyFill="1" applyBorder="1" applyAlignment="1">
      <alignment horizontal="centerContinuous" vertical="center"/>
    </xf>
    <xf numFmtId="0" fontId="7" fillId="0" borderId="3" xfId="0" applyFont="1" applyFill="1" applyBorder="1" applyAlignment="1">
      <alignment horizontal="centerContinuous" vertical="center"/>
    </xf>
    <xf numFmtId="0" fontId="5" fillId="0" borderId="6" xfId="0" applyFont="1" applyFill="1" applyBorder="1" applyAlignment="1">
      <alignment horizontal="centerContinuous" vertical="center"/>
    </xf>
    <xf numFmtId="0" fontId="5" fillId="0" borderId="3" xfId="0" applyFont="1" applyFill="1" applyBorder="1" applyAlignment="1">
      <alignment horizontal="centerContinuous" vertical="center"/>
    </xf>
    <xf numFmtId="0" fontId="5" fillId="0" borderId="52" xfId="0" applyFont="1" applyFill="1" applyBorder="1" applyAlignment="1">
      <alignment horizontal="centerContinuous" vertical="center"/>
    </xf>
    <xf numFmtId="0" fontId="20" fillId="0" borderId="1" xfId="0" applyFont="1" applyFill="1" applyBorder="1" applyAlignment="1">
      <alignment horizontal="left" vertical="top" wrapText="1"/>
    </xf>
    <xf numFmtId="0" fontId="20" fillId="0" borderId="0" xfId="0" applyFont="1" applyFill="1" applyAlignment="1">
      <alignment horizontal="center" vertical="top"/>
    </xf>
    <xf numFmtId="0" fontId="22" fillId="6" borderId="11" xfId="0" applyFont="1" applyFill="1" applyBorder="1" applyAlignment="1">
      <alignment horizontal="center" vertical="top" wrapText="1"/>
    </xf>
    <xf numFmtId="0" fontId="23" fillId="6" borderId="12" xfId="0" applyFont="1" applyFill="1" applyBorder="1" applyAlignment="1">
      <alignment horizontal="left" vertical="top" wrapText="1"/>
    </xf>
    <xf numFmtId="0" fontId="22" fillId="6" borderId="13" xfId="0" applyFont="1" applyFill="1" applyBorder="1" applyAlignment="1">
      <alignment horizontal="center" vertical="top" wrapText="1"/>
    </xf>
    <xf numFmtId="0" fontId="23" fillId="6" borderId="14" xfId="0" applyFont="1" applyFill="1" applyBorder="1" applyAlignment="1">
      <alignment horizontal="left" vertical="top" wrapText="1"/>
    </xf>
    <xf numFmtId="0" fontId="23" fillId="6" borderId="15" xfId="0" applyFont="1" applyFill="1" applyBorder="1" applyAlignment="1">
      <alignment horizontal="left" vertical="top" wrapText="1"/>
    </xf>
    <xf numFmtId="0" fontId="24" fillId="7" borderId="13" xfId="0" applyFont="1" applyFill="1" applyBorder="1" applyAlignment="1">
      <alignment horizontal="center" vertical="top" wrapText="1"/>
    </xf>
    <xf numFmtId="0" fontId="23" fillId="7" borderId="15" xfId="0" applyFont="1" applyFill="1" applyBorder="1" applyAlignment="1">
      <alignment horizontal="left" vertical="top" wrapText="1"/>
    </xf>
    <xf numFmtId="0" fontId="22" fillId="6" borderId="16" xfId="0" applyFont="1" applyFill="1" applyBorder="1" applyAlignment="1">
      <alignment horizontal="center" vertical="top" wrapText="1"/>
    </xf>
    <xf numFmtId="0" fontId="25" fillId="6" borderId="47" xfId="1" applyFont="1" applyFill="1" applyBorder="1" applyAlignment="1" applyProtection="1">
      <alignment horizontal="left" vertical="top" wrapText="1"/>
    </xf>
    <xf numFmtId="0" fontId="20" fillId="0" borderId="1" xfId="0" applyNumberFormat="1" applyFont="1" applyFill="1" applyBorder="1" applyAlignment="1">
      <alignment horizontal="left" vertical="top" wrapText="1"/>
    </xf>
    <xf numFmtId="0" fontId="6" fillId="0" borderId="53" xfId="0" applyFont="1" applyFill="1" applyBorder="1" applyAlignment="1">
      <alignment horizontal="center" vertical="center"/>
    </xf>
    <xf numFmtId="164" fontId="6" fillId="0" borderId="17" xfId="0" applyNumberFormat="1" applyFont="1" applyFill="1" applyBorder="1" applyAlignment="1">
      <alignment horizontal="right" vertical="center"/>
    </xf>
    <xf numFmtId="165" fontId="6"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vertical="center"/>
    </xf>
    <xf numFmtId="165" fontId="6" fillId="0" borderId="0" xfId="2" applyNumberFormat="1" applyFont="1" applyFill="1" applyBorder="1" applyAlignment="1">
      <alignment horizontal="left" vertical="center"/>
    </xf>
    <xf numFmtId="165" fontId="8" fillId="0" borderId="0" xfId="2" applyNumberFormat="1" applyFont="1" applyFill="1" applyBorder="1" applyAlignment="1">
      <alignment horizontal="right" vertical="center"/>
    </xf>
    <xf numFmtId="165" fontId="6" fillId="0" borderId="0" xfId="2" applyNumberFormat="1" applyFont="1" applyFill="1" applyBorder="1" applyAlignment="1">
      <alignment horizontal="center"/>
    </xf>
    <xf numFmtId="165" fontId="8" fillId="0" borderId="6" xfId="2" applyNumberFormat="1" applyFont="1" applyFill="1" applyBorder="1" applyAlignment="1">
      <alignment horizontal="left" vertical="center"/>
    </xf>
    <xf numFmtId="165" fontId="6" fillId="0" borderId="17" xfId="2" applyNumberFormat="1" applyFont="1" applyFill="1" applyBorder="1" applyAlignment="1">
      <alignment horizontal="center" vertical="center"/>
    </xf>
    <xf numFmtId="165" fontId="8" fillId="0" borderId="6" xfId="2" applyNumberFormat="1" applyFont="1" applyFill="1" applyBorder="1" applyAlignment="1">
      <alignment horizontal="center" vertical="center"/>
    </xf>
    <xf numFmtId="165" fontId="8" fillId="0" borderId="5" xfId="2" applyNumberFormat="1" applyFont="1" applyFill="1" applyBorder="1" applyAlignment="1">
      <alignment horizontal="center" vertical="center"/>
    </xf>
    <xf numFmtId="165" fontId="8" fillId="0" borderId="0" xfId="2" applyNumberFormat="1" applyFont="1" applyFill="1" applyBorder="1" applyAlignment="1">
      <alignment horizontal="center" vertical="center"/>
    </xf>
    <xf numFmtId="165" fontId="6" fillId="0" borderId="0" xfId="0" applyNumberFormat="1" applyFont="1" applyFill="1" applyBorder="1" applyAlignment="1">
      <alignment horizontal="center" vertical="center"/>
    </xf>
    <xf numFmtId="165" fontId="8" fillId="0" borderId="0" xfId="0" applyNumberFormat="1" applyFont="1" applyFill="1" applyBorder="1" applyAlignment="1">
      <alignment horizontal="right" vertical="center"/>
    </xf>
    <xf numFmtId="165" fontId="6" fillId="0" borderId="0" xfId="0" applyNumberFormat="1" applyFont="1" applyFill="1" applyBorder="1" applyAlignment="1">
      <alignment horizontal="center"/>
    </xf>
    <xf numFmtId="165" fontId="8" fillId="0" borderId="6" xfId="0" applyNumberFormat="1" applyFont="1" applyFill="1" applyBorder="1" applyAlignment="1">
      <alignment horizontal="left" vertical="center"/>
    </xf>
    <xf numFmtId="165" fontId="8" fillId="0" borderId="6" xfId="0" applyNumberFormat="1" applyFont="1" applyFill="1" applyBorder="1" applyAlignment="1">
      <alignment horizontal="center" vertical="center"/>
    </xf>
    <xf numFmtId="165" fontId="8" fillId="0" borderId="5" xfId="0" applyNumberFormat="1" applyFont="1" applyFill="1" applyBorder="1" applyAlignment="1">
      <alignment horizontal="center" vertical="center"/>
    </xf>
    <xf numFmtId="165" fontId="8" fillId="0" borderId="0" xfId="0" applyNumberFormat="1" applyFont="1" applyFill="1" applyBorder="1" applyAlignment="1">
      <alignment horizontal="center" vertical="center"/>
    </xf>
    <xf numFmtId="165" fontId="6" fillId="0" borderId="18" xfId="2" applyNumberFormat="1" applyFont="1" applyFill="1" applyBorder="1" applyAlignment="1">
      <alignment horizontal="right" vertical="center"/>
    </xf>
    <xf numFmtId="165" fontId="6" fillId="0" borderId="19" xfId="0" applyNumberFormat="1" applyFont="1" applyFill="1" applyBorder="1" applyAlignment="1">
      <alignment horizontal="center" vertical="center"/>
    </xf>
    <xf numFmtId="165" fontId="6" fillId="0" borderId="19" xfId="2" applyNumberFormat="1" applyFont="1" applyFill="1" applyBorder="1" applyAlignment="1">
      <alignment horizontal="left" vertical="center"/>
    </xf>
    <xf numFmtId="165" fontId="8" fillId="0" borderId="19" xfId="0" applyNumberFormat="1" applyFont="1" applyFill="1" applyBorder="1" applyAlignment="1">
      <alignment horizontal="right" vertical="center"/>
    </xf>
    <xf numFmtId="165" fontId="6" fillId="0" borderId="19" xfId="0" applyNumberFormat="1" applyFont="1" applyFill="1" applyBorder="1" applyAlignment="1">
      <alignment horizontal="center"/>
    </xf>
    <xf numFmtId="165" fontId="8" fillId="0" borderId="8" xfId="0" applyNumberFormat="1" applyFont="1" applyFill="1" applyBorder="1" applyAlignment="1">
      <alignment horizontal="left" vertical="center"/>
    </xf>
    <xf numFmtId="165" fontId="6" fillId="0" borderId="18" xfId="2" applyNumberFormat="1" applyFont="1" applyFill="1" applyBorder="1" applyAlignment="1">
      <alignment horizontal="center" vertical="center"/>
    </xf>
    <xf numFmtId="165" fontId="8" fillId="0" borderId="8" xfId="0" applyNumberFormat="1" applyFont="1" applyFill="1" applyBorder="1" applyAlignment="1">
      <alignment horizontal="center" vertical="center"/>
    </xf>
    <xf numFmtId="165" fontId="8" fillId="0" borderId="7" xfId="0" applyNumberFormat="1" applyFont="1" applyFill="1" applyBorder="1" applyAlignment="1">
      <alignment horizontal="center" vertical="center"/>
    </xf>
    <xf numFmtId="165" fontId="6" fillId="0" borderId="54" xfId="2" applyNumberFormat="1" applyFont="1" applyFill="1" applyBorder="1" applyAlignment="1">
      <alignment horizontal="center" vertical="center"/>
    </xf>
    <xf numFmtId="165" fontId="8" fillId="0" borderId="19" xfId="0" applyNumberFormat="1" applyFont="1" applyFill="1" applyBorder="1" applyAlignment="1">
      <alignment horizontal="center" vertical="center"/>
    </xf>
    <xf numFmtId="1" fontId="19" fillId="0" borderId="1" xfId="0" applyNumberFormat="1" applyFont="1" applyFill="1" applyBorder="1" applyAlignment="1">
      <alignment horizontal="center" vertical="top" wrapText="1"/>
    </xf>
    <xf numFmtId="164" fontId="19" fillId="0" borderId="1" xfId="0" applyNumberFormat="1" applyFont="1" applyFill="1" applyBorder="1" applyAlignment="1">
      <alignment horizontal="center" vertical="top" wrapText="1"/>
    </xf>
    <xf numFmtId="164" fontId="19" fillId="0" borderId="1" xfId="2" applyNumberFormat="1" applyFont="1" applyFill="1" applyBorder="1" applyAlignment="1">
      <alignment horizontal="center" vertical="top" wrapText="1"/>
    </xf>
    <xf numFmtId="0" fontId="20" fillId="0" borderId="0" xfId="0" applyFont="1" applyFill="1" applyAlignment="1">
      <alignment horizontal="center" vertical="top" wrapText="1"/>
    </xf>
    <xf numFmtId="2" fontId="20" fillId="0" borderId="1" xfId="0" applyNumberFormat="1" applyFont="1" applyFill="1" applyBorder="1" applyAlignment="1">
      <alignment horizontal="center" vertical="top" wrapText="1"/>
    </xf>
    <xf numFmtId="164" fontId="20" fillId="0" borderId="1" xfId="0" applyNumberFormat="1" applyFont="1" applyFill="1" applyBorder="1" applyAlignment="1">
      <alignment horizontal="center" vertical="top" wrapText="1"/>
    </xf>
    <xf numFmtId="9" fontId="20" fillId="0" borderId="1" xfId="2" applyFont="1" applyFill="1" applyBorder="1" applyAlignment="1">
      <alignment horizontal="center" vertical="top" wrapText="1"/>
    </xf>
    <xf numFmtId="164" fontId="20" fillId="0" borderId="0" xfId="0" applyNumberFormat="1" applyFont="1" applyFill="1" applyAlignment="1">
      <alignment horizontal="center" vertical="top" wrapText="1"/>
    </xf>
    <xf numFmtId="1" fontId="20" fillId="0" borderId="0" xfId="0" applyNumberFormat="1" applyFont="1" applyFill="1" applyAlignment="1">
      <alignment horizontal="center" vertical="top" wrapText="1"/>
    </xf>
    <xf numFmtId="1" fontId="20" fillId="0" borderId="1" xfId="0" applyNumberFormat="1" applyFont="1" applyFill="1" applyBorder="1" applyAlignment="1">
      <alignment horizontal="center" vertical="top" wrapText="1"/>
    </xf>
    <xf numFmtId="164" fontId="20" fillId="0" borderId="1" xfId="0" applyNumberFormat="1" applyFont="1" applyBorder="1" applyAlignment="1">
      <alignment horizontal="center" vertical="top" wrapText="1"/>
    </xf>
    <xf numFmtId="164" fontId="20" fillId="0" borderId="1" xfId="2" applyNumberFormat="1" applyFont="1" applyBorder="1" applyAlignment="1">
      <alignment horizontal="center" vertical="top" wrapText="1"/>
    </xf>
    <xf numFmtId="164" fontId="20" fillId="0" borderId="1" xfId="2" applyNumberFormat="1" applyFont="1" applyFill="1" applyBorder="1" applyAlignment="1">
      <alignment horizontal="center" vertical="top" wrapText="1"/>
    </xf>
    <xf numFmtId="0" fontId="26" fillId="0" borderId="1" xfId="0" applyFont="1" applyFill="1" applyBorder="1" applyAlignment="1">
      <alignment horizontal="left" vertical="top"/>
    </xf>
    <xf numFmtId="0" fontId="27" fillId="0" borderId="1" xfId="0" applyFont="1" applyBorder="1" applyAlignment="1">
      <alignment horizontal="left" vertical="top" wrapText="1"/>
    </xf>
    <xf numFmtId="0" fontId="27" fillId="0" borderId="1" xfId="0" applyFont="1" applyFill="1" applyBorder="1" applyAlignment="1">
      <alignment horizontal="center" vertical="top"/>
    </xf>
    <xf numFmtId="49" fontId="26" fillId="0" borderId="1" xfId="0" applyNumberFormat="1" applyFont="1" applyFill="1" applyBorder="1" applyAlignment="1">
      <alignment horizontal="left" vertical="top"/>
    </xf>
    <xf numFmtId="1" fontId="27" fillId="0" borderId="1" xfId="0" applyNumberFormat="1" applyFont="1" applyBorder="1" applyAlignment="1">
      <alignment horizontal="left" vertical="top" wrapText="1"/>
    </xf>
    <xf numFmtId="1" fontId="28" fillId="0" borderId="1" xfId="0" applyNumberFormat="1" applyFont="1" applyFill="1" applyBorder="1" applyAlignment="1">
      <alignment horizontal="center" vertical="top"/>
    </xf>
    <xf numFmtId="0" fontId="26" fillId="0" borderId="0" xfId="0" applyFont="1" applyFill="1" applyAlignment="1">
      <alignment horizontal="left" vertical="top"/>
    </xf>
    <xf numFmtId="0" fontId="27" fillId="0" borderId="0" xfId="0" applyFont="1" applyAlignment="1">
      <alignment horizontal="left" vertical="top" wrapText="1"/>
    </xf>
    <xf numFmtId="0" fontId="28" fillId="0" borderId="0" xfId="0" applyFont="1" applyFill="1" applyAlignment="1">
      <alignment horizontal="center" vertical="top"/>
    </xf>
    <xf numFmtId="1" fontId="28" fillId="0" borderId="1" xfId="0" applyNumberFormat="1" applyFont="1" applyBorder="1" applyAlignment="1">
      <alignment horizontal="center" vertical="top" wrapText="1"/>
    </xf>
    <xf numFmtId="0" fontId="6" fillId="0" borderId="43" xfId="0" applyFont="1" applyBorder="1" applyAlignment="1">
      <alignment horizontal="center" vertical="center" wrapText="1"/>
    </xf>
    <xf numFmtId="164" fontId="6" fillId="0" borderId="43" xfId="0" applyNumberFormat="1" applyFont="1" applyBorder="1" applyAlignment="1">
      <alignment horizontal="center" vertical="center" wrapText="1"/>
    </xf>
    <xf numFmtId="164" fontId="6" fillId="0" borderId="42" xfId="0" applyNumberFormat="1" applyFont="1" applyBorder="1" applyAlignment="1">
      <alignment horizontal="center" vertical="center" wrapText="1"/>
    </xf>
    <xf numFmtId="164" fontId="6" fillId="0" borderId="41" xfId="0" applyNumberFormat="1" applyFont="1" applyBorder="1" applyAlignment="1">
      <alignment horizontal="center" vertical="center" wrapText="1"/>
    </xf>
    <xf numFmtId="164" fontId="6" fillId="0" borderId="35" xfId="0" applyNumberFormat="1" applyFont="1" applyBorder="1" applyAlignment="1">
      <alignment horizontal="center" vertical="center" wrapText="1"/>
    </xf>
    <xf numFmtId="164" fontId="6" fillId="0" borderId="34" xfId="0" applyNumberFormat="1" applyFont="1" applyBorder="1" applyAlignment="1">
      <alignment horizontal="center" vertical="center" wrapText="1"/>
    </xf>
    <xf numFmtId="164" fontId="6" fillId="0" borderId="33" xfId="0" applyNumberFormat="1" applyFont="1" applyBorder="1" applyAlignment="1">
      <alignment horizontal="center" vertical="center" wrapText="1"/>
    </xf>
    <xf numFmtId="164" fontId="6" fillId="0" borderId="20"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9" xfId="0" applyNumberFormat="1" applyFont="1" applyBorder="1" applyAlignment="1">
      <alignment horizontal="center" vertical="center" wrapText="1"/>
    </xf>
    <xf numFmtId="164" fontId="6" fillId="0" borderId="28" xfId="0" applyNumberFormat="1" applyFont="1" applyBorder="1" applyAlignment="1">
      <alignment horizontal="center" vertical="center" wrapText="1"/>
    </xf>
    <xf numFmtId="164" fontId="6" fillId="0" borderId="27" xfId="0" applyNumberFormat="1" applyFont="1" applyBorder="1" applyAlignment="1">
      <alignment horizontal="center" vertical="center" wrapText="1"/>
    </xf>
    <xf numFmtId="164" fontId="6" fillId="0" borderId="26" xfId="0" applyNumberFormat="1" applyFont="1" applyBorder="1" applyAlignment="1">
      <alignment horizontal="center" vertical="center" wrapText="1"/>
    </xf>
    <xf numFmtId="1" fontId="6" fillId="0" borderId="8" xfId="0" applyNumberFormat="1" applyFont="1" applyBorder="1" applyAlignment="1">
      <alignment horizontal="center" vertical="center" wrapText="1"/>
    </xf>
    <xf numFmtId="1" fontId="6" fillId="0" borderId="23" xfId="0" applyNumberFormat="1" applyFont="1" applyBorder="1" applyAlignment="1">
      <alignment horizontal="center" vertical="center" wrapText="1"/>
    </xf>
    <xf numFmtId="1" fontId="6" fillId="0" borderId="18" xfId="0" applyNumberFormat="1" applyFont="1" applyBorder="1" applyAlignment="1">
      <alignment horizontal="center" vertical="center" wrapText="1"/>
    </xf>
    <xf numFmtId="0" fontId="6" fillId="0" borderId="1" xfId="0" applyFont="1" applyBorder="1" applyAlignment="1">
      <alignment horizontal="center"/>
    </xf>
    <xf numFmtId="164" fontId="16" fillId="0" borderId="10" xfId="0" applyNumberFormat="1" applyFont="1" applyFill="1" applyBorder="1" applyAlignment="1">
      <alignment horizontal="center"/>
    </xf>
    <xf numFmtId="0" fontId="21" fillId="6" borderId="48" xfId="0" applyFont="1" applyFill="1" applyBorder="1" applyAlignment="1">
      <alignment horizontal="center" vertical="center" wrapText="1"/>
    </xf>
    <xf numFmtId="0" fontId="21" fillId="6" borderId="49" xfId="0" applyFont="1" applyFill="1" applyBorder="1" applyAlignment="1">
      <alignment horizontal="center" vertical="center" wrapText="1"/>
    </xf>
    <xf numFmtId="0" fontId="5" fillId="0" borderId="9" xfId="0" applyFont="1" applyFill="1" applyBorder="1" applyAlignment="1">
      <alignment horizontal="center"/>
    </xf>
    <xf numFmtId="0" fontId="5" fillId="0" borderId="20" xfId="0" applyFont="1" applyFill="1" applyBorder="1" applyAlignment="1">
      <alignment horizontal="center"/>
    </xf>
    <xf numFmtId="0" fontId="5" fillId="7" borderId="45" xfId="0" applyFont="1" applyFill="1" applyBorder="1" applyAlignment="1">
      <alignment horizontal="center"/>
    </xf>
    <xf numFmtId="0" fontId="0" fillId="7" borderId="45" xfId="0" applyFill="1" applyBorder="1" applyAlignment="1">
      <alignment horizontal="center"/>
    </xf>
    <xf numFmtId="0" fontId="0" fillId="0" borderId="20" xfId="0" applyBorder="1" applyAlignment="1">
      <alignment horizontal="center"/>
    </xf>
  </cellXfs>
  <cellStyles count="3">
    <cellStyle name="Hyperlink" xfId="1" builtinId="8"/>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color rgb="FF7777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B1:C11"/>
  <sheetViews>
    <sheetView workbookViewId="0">
      <selection activeCell="B2" sqref="B2:C2"/>
    </sheetView>
  </sheetViews>
  <sheetFormatPr defaultColWidth="8.85546875" defaultRowHeight="12.75" x14ac:dyDescent="0.2"/>
  <cols>
    <col min="1" max="1" width="3" customWidth="1"/>
    <col min="2" max="2" width="3.7109375" style="37" customWidth="1"/>
    <col min="3" max="3" width="116.42578125" customWidth="1"/>
  </cols>
  <sheetData>
    <row r="1" spans="2:3" ht="13.5" thickBot="1" x14ac:dyDescent="0.25"/>
    <row r="2" spans="2:3" ht="18.95" customHeight="1" thickBot="1" x14ac:dyDescent="0.25">
      <c r="B2" s="210" t="s">
        <v>0</v>
      </c>
      <c r="C2" s="211"/>
    </row>
    <row r="3" spans="2:3" ht="15.75" x14ac:dyDescent="0.2">
      <c r="B3" s="129">
        <v>1</v>
      </c>
      <c r="C3" s="130" t="s">
        <v>113</v>
      </c>
    </row>
    <row r="4" spans="2:3" ht="63" x14ac:dyDescent="0.2">
      <c r="B4" s="131">
        <v>2</v>
      </c>
      <c r="C4" s="132" t="s">
        <v>75</v>
      </c>
    </row>
    <row r="5" spans="2:3" ht="47.25" x14ac:dyDescent="0.2">
      <c r="B5" s="129">
        <v>3</v>
      </c>
      <c r="C5" s="132" t="s">
        <v>1</v>
      </c>
    </row>
    <row r="6" spans="2:3" ht="47.25" x14ac:dyDescent="0.2">
      <c r="B6" s="131">
        <v>4</v>
      </c>
      <c r="C6" s="132" t="s">
        <v>76</v>
      </c>
    </row>
    <row r="7" spans="2:3" ht="31.5" x14ac:dyDescent="0.2">
      <c r="B7" s="129">
        <v>5</v>
      </c>
      <c r="C7" s="132" t="s">
        <v>2</v>
      </c>
    </row>
    <row r="8" spans="2:3" ht="31.5" x14ac:dyDescent="0.2">
      <c r="B8" s="131">
        <v>6</v>
      </c>
      <c r="C8" s="132" t="s">
        <v>3</v>
      </c>
    </row>
    <row r="9" spans="2:3" ht="31.5" x14ac:dyDescent="0.2">
      <c r="B9" s="129">
        <v>7</v>
      </c>
      <c r="C9" s="133" t="s">
        <v>4</v>
      </c>
    </row>
    <row r="10" spans="2:3" ht="63" x14ac:dyDescent="0.2">
      <c r="B10" s="134">
        <v>8</v>
      </c>
      <c r="C10" s="135" t="s">
        <v>114</v>
      </c>
    </row>
    <row r="11" spans="2:3" ht="16.5" thickBot="1" x14ac:dyDescent="0.25">
      <c r="B11" s="136">
        <v>9</v>
      </c>
      <c r="C11" s="137" t="s">
        <v>5</v>
      </c>
    </row>
  </sheetData>
  <mergeCells count="1">
    <mergeCell ref="B2:C2"/>
  </mergeCells>
  <hyperlinks>
    <hyperlink ref="C11" r:id="rId1"/>
  </hyperlinks>
  <pageMargins left="0.7" right="0.7" top="0.75" bottom="0.75" header="0.3" footer="0.3"/>
  <pageSetup paperSize="9" orientation="portrait" horizontalDpi="1200" verticalDpi="12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D7"/>
  <sheetViews>
    <sheetView zoomScale="205" workbookViewId="0">
      <selection activeCell="D8" sqref="D8"/>
    </sheetView>
  </sheetViews>
  <sheetFormatPr defaultColWidth="8.85546875" defaultRowHeight="20.25" x14ac:dyDescent="0.3"/>
  <cols>
    <col min="1" max="1" width="3.85546875" style="101" customWidth="1"/>
    <col min="2" max="2" width="20.42578125" style="101" customWidth="1"/>
    <col min="3" max="3" width="3.85546875" style="101" customWidth="1"/>
    <col min="4" max="4" width="55.85546875" style="101" customWidth="1"/>
    <col min="5" max="16384" width="8.85546875" style="101"/>
  </cols>
  <sheetData>
    <row r="2" spans="2:4" x14ac:dyDescent="0.3">
      <c r="B2" s="105" t="s">
        <v>6</v>
      </c>
      <c r="D2" s="102" t="s">
        <v>138</v>
      </c>
    </row>
    <row r="3" spans="2:4" x14ac:dyDescent="0.3">
      <c r="B3" s="105" t="s">
        <v>7</v>
      </c>
      <c r="D3" s="103" t="s">
        <v>137</v>
      </c>
    </row>
    <row r="4" spans="2:4" x14ac:dyDescent="0.3">
      <c r="B4" s="105" t="s">
        <v>8</v>
      </c>
      <c r="D4" s="103" t="s">
        <v>120</v>
      </c>
    </row>
    <row r="5" spans="2:4" x14ac:dyDescent="0.3">
      <c r="B5" s="106"/>
      <c r="D5" s="104"/>
    </row>
    <row r="6" spans="2:4" x14ac:dyDescent="0.3">
      <c r="B6" s="105" t="s">
        <v>9</v>
      </c>
      <c r="D6" s="103" t="s">
        <v>121</v>
      </c>
    </row>
    <row r="7" spans="2:4" x14ac:dyDescent="0.3">
      <c r="B7" s="105" t="s">
        <v>10</v>
      </c>
      <c r="D7" s="103" t="s">
        <v>139</v>
      </c>
    </row>
  </sheetData>
  <pageMargins left="0.7" right="0.7" top="0.75" bottom="0.75" header="0.3" footer="0.3"/>
  <pageSetup paperSize="9" orientation="portrait" horizontalDpi="4294967294"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X76"/>
  <sheetViews>
    <sheetView tabSelected="1" zoomScaleNormal="100" workbookViewId="0">
      <pane xSplit="1" ySplit="2" topLeftCell="AS48" activePane="bottomRight" state="frozen"/>
      <selection pane="topRight" activeCell="B1" sqref="B1"/>
      <selection pane="bottomLeft" activeCell="A3" sqref="A3"/>
      <selection pane="bottomRight" activeCell="BU67" sqref="BU67"/>
    </sheetView>
  </sheetViews>
  <sheetFormatPr defaultColWidth="9.140625" defaultRowHeight="12.75" x14ac:dyDescent="0.2"/>
  <cols>
    <col min="1" max="1" width="32.140625" style="2" customWidth="1"/>
    <col min="2" max="3" width="6.7109375" style="112" customWidth="1"/>
    <col min="4" max="4" width="7" style="2" customWidth="1"/>
    <col min="5" max="61" width="6.7109375" style="2" customWidth="1"/>
    <col min="62" max="62" width="2.85546875" style="2" customWidth="1"/>
    <col min="63" max="63" width="35.42578125" style="2" customWidth="1"/>
    <col min="64" max="64" width="3.42578125" style="2" customWidth="1"/>
    <col min="65" max="65" width="6.140625" style="2" customWidth="1"/>
    <col min="66" max="66" width="2.42578125" style="2" customWidth="1"/>
    <col min="67" max="67" width="6.140625" style="2" customWidth="1"/>
    <col min="68" max="68" width="7.42578125" style="2" customWidth="1"/>
    <col min="69" max="69" width="2.42578125" style="2" customWidth="1"/>
    <col min="70" max="70" width="7.42578125" style="2" customWidth="1"/>
    <col min="71" max="71" width="7.7109375" style="2" customWidth="1"/>
    <col min="72" max="72" width="7.42578125" style="2" customWidth="1"/>
    <col min="73" max="73" width="7.7109375" style="2" customWidth="1"/>
    <col min="74" max="74" width="7.42578125" style="2" customWidth="1"/>
    <col min="75" max="75" width="5.85546875" style="2" customWidth="1"/>
    <col min="76" max="76" width="7.42578125" style="2" customWidth="1"/>
    <col min="77" max="16384" width="9.140625" style="2"/>
  </cols>
  <sheetData>
    <row r="1" spans="1:76" ht="13.5" customHeight="1" x14ac:dyDescent="0.2">
      <c r="A1" s="1" t="s">
        <v>11</v>
      </c>
      <c r="B1" s="212" t="s">
        <v>135</v>
      </c>
      <c r="C1" s="216"/>
      <c r="D1" s="212" t="s">
        <v>134</v>
      </c>
      <c r="E1" s="216"/>
      <c r="F1" s="212" t="s">
        <v>136</v>
      </c>
      <c r="G1" s="216"/>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v>19</v>
      </c>
      <c r="AM1" s="115"/>
      <c r="AN1" s="115">
        <v>20</v>
      </c>
      <c r="AO1" s="115"/>
      <c r="AP1" s="115">
        <v>21</v>
      </c>
      <c r="AQ1" s="115"/>
      <c r="AR1" s="115">
        <v>22</v>
      </c>
      <c r="AS1" s="115"/>
      <c r="AT1" s="115">
        <v>23</v>
      </c>
      <c r="AU1" s="115"/>
      <c r="AV1" s="115">
        <v>24</v>
      </c>
      <c r="AW1" s="115"/>
      <c r="AX1" s="115">
        <v>25</v>
      </c>
      <c r="AY1" s="115"/>
      <c r="AZ1" s="115">
        <v>26</v>
      </c>
      <c r="BA1" s="115"/>
      <c r="BB1" s="115">
        <v>27</v>
      </c>
      <c r="BC1" s="115"/>
      <c r="BD1" s="115">
        <v>28</v>
      </c>
      <c r="BE1" s="115"/>
      <c r="BF1" s="115">
        <v>29</v>
      </c>
      <c r="BG1" s="115"/>
      <c r="BH1" s="115">
        <v>30</v>
      </c>
      <c r="BI1" s="115"/>
      <c r="BK1" s="118" t="s">
        <v>12</v>
      </c>
      <c r="BL1" s="124" t="s">
        <v>13</v>
      </c>
      <c r="BM1" s="117" t="s">
        <v>14</v>
      </c>
      <c r="BN1" s="117"/>
      <c r="BO1" s="117"/>
      <c r="BP1" s="117"/>
      <c r="BQ1" s="117"/>
      <c r="BR1" s="120"/>
      <c r="BS1" s="117" t="s">
        <v>15</v>
      </c>
      <c r="BT1" s="120"/>
      <c r="BU1" s="117" t="s">
        <v>16</v>
      </c>
      <c r="BV1" s="121"/>
      <c r="BW1" s="117" t="s">
        <v>17</v>
      </c>
      <c r="BX1" s="117"/>
    </row>
    <row r="2" spans="1:76" x14ac:dyDescent="0.2">
      <c r="A2" s="3" t="s">
        <v>12</v>
      </c>
      <c r="B2" s="100" t="s">
        <v>18</v>
      </c>
      <c r="C2" s="18" t="s">
        <v>19</v>
      </c>
      <c r="D2" s="4" t="s">
        <v>18</v>
      </c>
      <c r="E2" s="18" t="s">
        <v>19</v>
      </c>
      <c r="F2" s="4" t="s">
        <v>18</v>
      </c>
      <c r="G2" s="18" t="s">
        <v>19</v>
      </c>
      <c r="H2" s="4" t="s">
        <v>18</v>
      </c>
      <c r="I2" s="18" t="s">
        <v>19</v>
      </c>
      <c r="J2" s="4" t="s">
        <v>18</v>
      </c>
      <c r="K2" s="18" t="s">
        <v>19</v>
      </c>
      <c r="L2" s="4" t="s">
        <v>18</v>
      </c>
      <c r="M2" s="18" t="s">
        <v>19</v>
      </c>
      <c r="N2" s="4" t="s">
        <v>18</v>
      </c>
      <c r="O2" s="18" t="s">
        <v>19</v>
      </c>
      <c r="P2" s="4" t="s">
        <v>18</v>
      </c>
      <c r="Q2" s="18" t="s">
        <v>19</v>
      </c>
      <c r="R2" s="4" t="s">
        <v>18</v>
      </c>
      <c r="S2" s="18" t="s">
        <v>19</v>
      </c>
      <c r="T2" s="4" t="s">
        <v>18</v>
      </c>
      <c r="U2" s="18" t="s">
        <v>19</v>
      </c>
      <c r="V2" s="4" t="s">
        <v>18</v>
      </c>
      <c r="W2" s="18" t="s">
        <v>19</v>
      </c>
      <c r="X2" s="4" t="s">
        <v>18</v>
      </c>
      <c r="Y2" s="18" t="s">
        <v>19</v>
      </c>
      <c r="Z2" s="4" t="s">
        <v>18</v>
      </c>
      <c r="AA2" s="18" t="s">
        <v>19</v>
      </c>
      <c r="AB2" s="4" t="s">
        <v>18</v>
      </c>
      <c r="AC2" s="18" t="s">
        <v>19</v>
      </c>
      <c r="AD2" s="4"/>
      <c r="AE2" s="18" t="s">
        <v>19</v>
      </c>
      <c r="AF2" s="4" t="s">
        <v>18</v>
      </c>
      <c r="AG2" s="18" t="s">
        <v>19</v>
      </c>
      <c r="AH2" s="4" t="s">
        <v>18</v>
      </c>
      <c r="AI2" s="18" t="s">
        <v>19</v>
      </c>
      <c r="AJ2" s="4" t="s">
        <v>18</v>
      </c>
      <c r="AK2" s="18" t="s">
        <v>19</v>
      </c>
      <c r="AL2" s="4" t="s">
        <v>18</v>
      </c>
      <c r="AM2" s="18" t="s">
        <v>19</v>
      </c>
      <c r="AN2" s="4" t="s">
        <v>18</v>
      </c>
      <c r="AO2" s="18" t="s">
        <v>19</v>
      </c>
      <c r="AP2" s="4" t="s">
        <v>18</v>
      </c>
      <c r="AQ2" s="18" t="s">
        <v>19</v>
      </c>
      <c r="AR2" s="4" t="s">
        <v>18</v>
      </c>
      <c r="AS2" s="18" t="s">
        <v>19</v>
      </c>
      <c r="AT2" s="4" t="s">
        <v>18</v>
      </c>
      <c r="AU2" s="18" t="s">
        <v>19</v>
      </c>
      <c r="AV2" s="4" t="s">
        <v>18</v>
      </c>
      <c r="AW2" s="18" t="s">
        <v>19</v>
      </c>
      <c r="AX2" s="4" t="s">
        <v>18</v>
      </c>
      <c r="AY2" s="18" t="s">
        <v>19</v>
      </c>
      <c r="AZ2" s="4" t="s">
        <v>18</v>
      </c>
      <c r="BA2" s="18" t="s">
        <v>19</v>
      </c>
      <c r="BB2" s="4" t="s">
        <v>18</v>
      </c>
      <c r="BC2" s="18" t="s">
        <v>19</v>
      </c>
      <c r="BD2" s="4" t="s">
        <v>18</v>
      </c>
      <c r="BE2" s="18" t="s">
        <v>19</v>
      </c>
      <c r="BF2" s="4" t="s">
        <v>18</v>
      </c>
      <c r="BG2" s="18" t="s">
        <v>19</v>
      </c>
      <c r="BH2" s="4" t="s">
        <v>18</v>
      </c>
      <c r="BI2" s="18" t="s">
        <v>19</v>
      </c>
      <c r="BK2" s="119"/>
      <c r="BL2" s="125"/>
      <c r="BM2" s="116" t="s">
        <v>18</v>
      </c>
      <c r="BN2" s="116"/>
      <c r="BO2" s="116"/>
      <c r="BP2" s="122" t="s">
        <v>19</v>
      </c>
      <c r="BQ2" s="122"/>
      <c r="BR2" s="123"/>
      <c r="BS2" s="5" t="s">
        <v>18</v>
      </c>
      <c r="BT2" s="6" t="s">
        <v>19</v>
      </c>
      <c r="BU2" s="5" t="s">
        <v>18</v>
      </c>
      <c r="BV2" s="7" t="s">
        <v>19</v>
      </c>
      <c r="BW2" s="5" t="s">
        <v>18</v>
      </c>
      <c r="BX2" s="8" t="s">
        <v>19</v>
      </c>
    </row>
    <row r="3" spans="1:76" x14ac:dyDescent="0.2">
      <c r="A3" s="9" t="s">
        <v>20</v>
      </c>
      <c r="B3" s="31">
        <v>502.06</v>
      </c>
      <c r="C3" s="107">
        <f>IF(AND((B3&gt;0),(B$5&gt;0)),(B3/B$5*100),"")</f>
        <v>750.01493875112044</v>
      </c>
      <c r="D3" s="31">
        <v>457.25</v>
      </c>
      <c r="E3" s="32" t="str">
        <f>IF(AND((D3&gt;0),(D$5&gt;0)),(D3/D$5*100),"")</f>
        <v/>
      </c>
      <c r="F3" s="31"/>
      <c r="G3" s="32" t="str">
        <f>IF(AND((F3&gt;0),(F$5&gt;0)),(F3/F$5*100),"")</f>
        <v/>
      </c>
      <c r="H3" s="31"/>
      <c r="I3" s="32" t="str">
        <f>IF(AND((H3&gt;0),(H$5&gt;0)),(H3/H$5*100),"")</f>
        <v/>
      </c>
      <c r="J3" s="31"/>
      <c r="K3" s="32" t="str">
        <f>IF(AND((J3&gt;0),(J$5&gt;0)),(J3/J$5*100),"")</f>
        <v/>
      </c>
      <c r="L3" s="31"/>
      <c r="M3" s="32" t="str">
        <f>IF(AND((L3&gt;0),(L$5&gt;0)),(L3/L$5*100),"")</f>
        <v/>
      </c>
      <c r="N3" s="31"/>
      <c r="O3" s="32" t="str">
        <f>IF(AND((N3&gt;0),(N$5&gt;0)),(N3/N$5*100),"")</f>
        <v/>
      </c>
      <c r="P3" s="31"/>
      <c r="Q3" s="32" t="str">
        <f>IF(AND((P3&gt;0),(P$5&gt;0)),(P3/P$5*100),"")</f>
        <v/>
      </c>
      <c r="R3" s="31"/>
      <c r="S3" s="32" t="str">
        <f>IF(AND((R3&gt;0),(R$5&gt;0)),(R3/R$5*100),"")</f>
        <v/>
      </c>
      <c r="T3" s="31"/>
      <c r="U3" s="32" t="str">
        <f>IF(AND((T3&gt;0),(T$5&gt;0)),(T3/T$5*100),"")</f>
        <v/>
      </c>
      <c r="V3" s="31"/>
      <c r="W3" s="32" t="str">
        <f>IF(AND((V3&gt;0),(V$5&gt;0)),(V3/V$5*100),"")</f>
        <v/>
      </c>
      <c r="X3" s="31"/>
      <c r="Y3" s="32" t="str">
        <f>IF(AND((X3&gt;0),(X$5&gt;0)),(X3/X$5*100),"")</f>
        <v/>
      </c>
      <c r="Z3" s="31"/>
      <c r="AA3" s="32" t="str">
        <f>IF(AND((Z3&gt;0),(Z$5&gt;0)),(Z3/Z$5*100),"")</f>
        <v/>
      </c>
      <c r="AB3" s="31"/>
      <c r="AC3" s="32" t="str">
        <f>IF(AND((AB3&gt;0),(AB$5&gt;0)),(AB3/AB$5*100),"")</f>
        <v/>
      </c>
      <c r="AD3" s="31"/>
      <c r="AE3" s="32" t="str">
        <f>IF(AND((AD3&gt;0),(AD$5&gt;0)),(AD3/AD$5*100),"")</f>
        <v/>
      </c>
      <c r="AF3" s="31"/>
      <c r="AG3" s="32" t="str">
        <f>IF(AND((AF3&gt;0),(AF$5&gt;0)),(AF3/AF$5*100),"")</f>
        <v/>
      </c>
      <c r="AH3" s="31"/>
      <c r="AI3" s="32"/>
      <c r="AJ3" s="31"/>
      <c r="AK3" s="32"/>
      <c r="AL3" s="31"/>
      <c r="AM3" s="32" t="str">
        <f>IF(AND((AL3&gt;0),(AL$5&gt;0)),(AL3/AL$5*100),"")</f>
        <v/>
      </c>
      <c r="AN3" s="31"/>
      <c r="AO3" s="32" t="str">
        <f>IF(AND((AN3&gt;0),(AN$5&gt;0)),(AN3/AN$5*100),"")</f>
        <v/>
      </c>
      <c r="AP3" s="31"/>
      <c r="AQ3" s="32" t="str">
        <f>IF(AND((AP3&gt;0),(AP$5&gt;0)),(AP3/AP$5*100),"")</f>
        <v/>
      </c>
      <c r="AR3" s="31"/>
      <c r="AS3" s="32" t="str">
        <f>IF(AND((AR3&gt;0),(AR$5&gt;0)),(AR3/AR$5*100),"")</f>
        <v/>
      </c>
      <c r="AT3" s="31"/>
      <c r="AU3" s="32" t="str">
        <f>IF(AND((AT3&gt;0),(AT$5&gt;0)),(AT3/AT$5*100),"")</f>
        <v/>
      </c>
      <c r="AV3" s="31"/>
      <c r="AW3" s="32" t="str">
        <f>IF(AND((AV3&gt;0),(AV$5&gt;0)),(AV3/AV$5*100),"")</f>
        <v/>
      </c>
      <c r="AX3" s="31"/>
      <c r="AY3" s="32" t="str">
        <f>IF(AND((AX3&gt;0),(AX$5&gt;0)),(AX3/AX$5*100),"")</f>
        <v/>
      </c>
      <c r="AZ3" s="31"/>
      <c r="BA3" s="32" t="str">
        <f>IF(AND((AZ3&gt;0),(AZ$5&gt;0)),(AZ3/AZ$5*100),"")</f>
        <v/>
      </c>
      <c r="BB3" s="31"/>
      <c r="BC3" s="32" t="str">
        <f>IF(AND((BB3&gt;0),(BB$5&gt;0)),(BB3/BB$5*100),"")</f>
        <v/>
      </c>
      <c r="BD3" s="31"/>
      <c r="BE3" s="32" t="str">
        <f>IF(AND((BD3&gt;0),(BD$5&gt;0)),(BD3/BD$5*100),"")</f>
        <v/>
      </c>
      <c r="BF3" s="31"/>
      <c r="BG3" s="32" t="str">
        <f>IF(AND((BF3&gt;0),(BF$5&gt;0)),(BF3/BF$5*100),"")</f>
        <v/>
      </c>
      <c r="BH3" s="31"/>
      <c r="BI3" s="32" t="str">
        <f>IF(AND((BH3&gt;0),(BH$5&gt;0)),(BH3/BH$5*100),"")</f>
        <v/>
      </c>
      <c r="BK3" s="11" t="str">
        <f t="shared" ref="BK3:BK49" si="0">A3</f>
        <v>Body length</v>
      </c>
      <c r="BL3" s="33">
        <f>COUNT(B3,D3,F3,H3,J3,L3,N3,P3,R3,T3,V3,X3,Z3,AB3,AD3,AF3,AH3,AJ3,AL3,AN3,AP3,AR3,AT3,AV3,AX3,AZ3,BB3,BD3,BF3,BH3)</f>
        <v>2</v>
      </c>
      <c r="BM3" s="34">
        <f t="shared" ref="BM3:BM9" si="1">IF(SUM(B3,D3,F3,H3,J3,L3,N3,P3,R3,T3,V3,X3,Z3,AB3,AD3,AF3,AH3,AJ3,AL3,AN3,AP3,AR3,AT3,AV3,AX3,AZ3,BB3,BD3,BF3,BH3)&gt;0,MIN(B3,D3,F3,H3,J3,L3,N3,P3,R3,T3,V3,X3,Z3,AB3,AD3,AF3,AH3,AJ3,AL3,AN3,AP3,AR3,AT3,AV3,AX3,AZ3,BB3,BD3,BF3,BH3),"")</f>
        <v>457.25</v>
      </c>
      <c r="BN3" s="35" t="str">
        <f>IF(COUNT(BM3)&gt;0,"–","?")</f>
        <v>–</v>
      </c>
      <c r="BO3" s="36">
        <f>IF(SUM(B3,D3,F3,H3,J3,L3,N3,P3,R3,T3,V3,X3,Z3,AB3,AD3,AF3,AH3,AJ3,AL3,AN3,AP3,AR3,AT3,AV3,AX3,AZ3,BB3,BD3,BF3,BH3)&gt;0,MAX(B3,D3,F3,H3,J3,L3,N3,P3,R3,T3,V3,X3,Z3,AB3,AD3,AF3,AH3,AJ3,AL3,AN3,AP3,AR3,AT3,AV3,AX3,AZ3,BB3,BD3,BF3,BH3),"")</f>
        <v>502.06</v>
      </c>
      <c r="BP3" s="30">
        <f>IF(SUM(C3,E3,G3,I3,K3,M3,O3,Q3,S3,U3,W3,Y3,AA3,AC3,AE3,AG3,AI3,AK3,AM3,AO3,AQ3,AS3,AU3,AW3,AY3,BA3,BC3,BE3,BG3,BI3)&gt;0,MIN(C3,E3,G3,I3,K3,M3,O3,Q3,S3,U3,W3,Y3,AA3,AC3,AE3,AG3,AI3,AK3,AM3,AO3,AQ3,AS3,AU3,AW3,AY3,BA3,BC3,BE3,BG3,BI3),"")</f>
        <v>750.01493875112044</v>
      </c>
      <c r="BQ3" s="29" t="str">
        <f>IF(COUNT(BP3)&gt;0,"–","?")</f>
        <v>–</v>
      </c>
      <c r="BR3" s="26">
        <f>IF(SUM(C3,E3,G3,I3,K3,M3,O3,Q3,S3,U3,W3,Y3,AA3,AC3,AE3,AG3,AI3,AK3,AM3,AO3,AQ3,AS3,AU3,AW3,AY3,BA3,BC3,BE3,BG3,BI3)&gt;0,MAX(C3,E3,G3,I3,K3,M3,O3,Q3,S3,U3,W3,Y3,AA3,AC3,AE3,AG3,AI3,AK3,AM3,AO3,AQ3,AS3,AU3,AW3,AY3,BA3,BC3,BE3,BG3,BI3),"")</f>
        <v>750.01493875112044</v>
      </c>
      <c r="BS3" s="38">
        <f>IF(SUM(B3,D3,F3,H3,J3,L3,N3,P3,R3,T3,V3,X3,Z3,AB3,AD3,AF3,AH3,AJ3,AL3,AN3,AP3,AR3,AT3,AV3,AX3,AZ3,BB3,BD3,BF3,BH3)&gt;0,AVERAGE(B3,D3,F3,H3,J3,L3,N3,P3,R3,T3,V3,X3,Z3,AB3,AD3,AF3,AH3,AJ3,AL3,AN3,AP3,AR3,AT3,AV3,AX3,AZ3,BB3,BD3,BF3,BH3),"?")</f>
        <v>479.65499999999997</v>
      </c>
      <c r="BT3" s="27">
        <f>IF(SUM(C3,E3,G3,I3,K3,M3,O3,Q3,S3,U3,W3,Y3,AA3,AC3,AE3,AG3,AI3,AK3,AM3,AO3,AQ3,AS3,AU3,AW3,AY3,BA3,BC3,BE3,BG3,BI3)&gt;0,AVERAGE(C3,E3,G3,I3,K3,M3,O3,Q3,S3,U3,W3,Y3,AA3,AC3,AE3,AG3,AI3,AK3,AM3,AO3,AQ3,AS3,AU3,AW3,AY3,BA3,BC3,BE3,BG3,BI3),"?")</f>
        <v>750.01493875112044</v>
      </c>
      <c r="BU3" s="35">
        <f>IF(COUNT(B3,D3,F3,H3,J3,L3,N3,P3,R3,T3,V3,X3,Z3,AB3,AD3,AF3,AH3,AJ3,AL3,AN3,AP3,AR3,AT3,AV3,AX3,AZ3,BB3,BD3,BF3,BH3)&gt;1,STDEV(B3,D3,F3,H3,J3,L3,N3,P3,R3,T3,V3,X3,Z3,AB3,AD3,AF3,AH3,AJ3,AL3,AN3,AP3,AR3,AT3,AV3,AX3,AZ3,BB3,BD3,BF3,BH3),"?")</f>
        <v>31.685454864969198</v>
      </c>
      <c r="BV3" s="28" t="str">
        <f>IF(COUNT(C3,E3,G3,I3,K3,M3,O3,Q3,S3,U3,W3,Y3,AA3,AC3,AE3,AG3,AI3,AK3,AM3,AO3,AQ3,AS3,AU3,AW3,AY3,BA3,BC3,BE3,BG3,BI3)&gt;1,STDEV(C3,E3,G3,I3,K3,M3,O3,Q3,S3,U3,W3,Y3,AA3,AC3,AE3,AG3,AI3,AK3,AM3,AO3,AQ3,AS3,AU3,AW3,AY3,BA3,BC3,BE3,BG3,BI3),"?")</f>
        <v>?</v>
      </c>
      <c r="BW3" s="35">
        <f>IF(COUNT(B3)&gt;0,B3,"?")</f>
        <v>502.06</v>
      </c>
      <c r="BX3" s="29">
        <f>IF(COUNT(C3)&gt;0,C3,"?")</f>
        <v>750.01493875112044</v>
      </c>
    </row>
    <row r="4" spans="1:76" x14ac:dyDescent="0.2">
      <c r="A4" s="20" t="s">
        <v>115</v>
      </c>
      <c r="B4" s="24"/>
      <c r="C4" s="108"/>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4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47"/>
      <c r="BK4" s="11" t="str">
        <f t="shared" si="0"/>
        <v>Buccal tube</v>
      </c>
      <c r="BL4" s="12"/>
      <c r="BM4" s="34" t="str">
        <f t="shared" si="1"/>
        <v/>
      </c>
      <c r="BN4" s="35"/>
      <c r="BO4" s="36"/>
      <c r="BP4" s="30"/>
      <c r="BQ4" s="29"/>
      <c r="BR4" s="26"/>
      <c r="BS4" s="38"/>
      <c r="BT4" s="27"/>
      <c r="BU4" s="35"/>
      <c r="BV4" s="28"/>
      <c r="BW4" s="35"/>
      <c r="BX4" s="29"/>
    </row>
    <row r="5" spans="1:76" x14ac:dyDescent="0.2">
      <c r="A5" s="9" t="s">
        <v>21</v>
      </c>
      <c r="B5" s="10">
        <v>66.94</v>
      </c>
      <c r="C5" s="109" t="s">
        <v>22</v>
      </c>
      <c r="D5" s="10"/>
      <c r="E5" s="19" t="s">
        <v>22</v>
      </c>
      <c r="F5" s="10"/>
      <c r="G5" s="19" t="s">
        <v>22</v>
      </c>
      <c r="H5" s="10"/>
      <c r="I5" s="19" t="s">
        <v>22</v>
      </c>
      <c r="J5" s="10"/>
      <c r="K5" s="19" t="s">
        <v>22</v>
      </c>
      <c r="L5" s="10"/>
      <c r="M5" s="19" t="s">
        <v>22</v>
      </c>
      <c r="N5" s="10"/>
      <c r="O5" s="19" t="s">
        <v>22</v>
      </c>
      <c r="P5" s="10"/>
      <c r="Q5" s="19" t="s">
        <v>22</v>
      </c>
      <c r="R5" s="10"/>
      <c r="S5" s="19" t="s">
        <v>22</v>
      </c>
      <c r="T5" s="10"/>
      <c r="U5" s="19" t="s">
        <v>22</v>
      </c>
      <c r="V5" s="10"/>
      <c r="W5" s="19" t="s">
        <v>22</v>
      </c>
      <c r="X5" s="10"/>
      <c r="Y5" s="19" t="s">
        <v>22</v>
      </c>
      <c r="Z5" s="10"/>
      <c r="AA5" s="19" t="s">
        <v>22</v>
      </c>
      <c r="AB5" s="10"/>
      <c r="AC5" s="19" t="s">
        <v>22</v>
      </c>
      <c r="AD5" s="10"/>
      <c r="AE5" s="19" t="s">
        <v>22</v>
      </c>
      <c r="AF5" s="10"/>
      <c r="AG5" s="19" t="s">
        <v>22</v>
      </c>
      <c r="AH5" s="10"/>
      <c r="AI5" s="19"/>
      <c r="AJ5" s="10"/>
      <c r="AK5" s="19"/>
      <c r="AL5" s="10"/>
      <c r="AM5" s="19" t="s">
        <v>22</v>
      </c>
      <c r="AN5" s="10"/>
      <c r="AO5" s="19" t="s">
        <v>22</v>
      </c>
      <c r="AP5" s="10"/>
      <c r="AQ5" s="19" t="s">
        <v>22</v>
      </c>
      <c r="AR5" s="10"/>
      <c r="AS5" s="19" t="s">
        <v>22</v>
      </c>
      <c r="AT5" s="10"/>
      <c r="AU5" s="19" t="s">
        <v>22</v>
      </c>
      <c r="AV5" s="10"/>
      <c r="AW5" s="19" t="s">
        <v>22</v>
      </c>
      <c r="AX5" s="10"/>
      <c r="AY5" s="19" t="s">
        <v>22</v>
      </c>
      <c r="AZ5" s="10"/>
      <c r="BA5" s="19" t="s">
        <v>22</v>
      </c>
      <c r="BB5" s="10"/>
      <c r="BC5" s="19" t="s">
        <v>22</v>
      </c>
      <c r="BD5" s="10"/>
      <c r="BE5" s="19" t="s">
        <v>22</v>
      </c>
      <c r="BF5" s="10"/>
      <c r="BG5" s="19" t="s">
        <v>22</v>
      </c>
      <c r="BH5" s="10"/>
      <c r="BI5" s="19" t="s">
        <v>22</v>
      </c>
      <c r="BK5" s="11" t="str">
        <f t="shared" si="0"/>
        <v xml:space="preserve">     Buccal tube length</v>
      </c>
      <c r="BL5" s="12">
        <f>COUNT(B5,D5,F5,H5,J5,L5,N5,P5,R5,T5,V5,X5,Z5,AB5,AD5,AF5,AH5,AJ5,AL5,AN5,AP5,AR5,AT5,AV5,AX5,AZ5,BB5,BD5,BF5,BH5)</f>
        <v>1</v>
      </c>
      <c r="BM5" s="39">
        <f t="shared" si="1"/>
        <v>66.94</v>
      </c>
      <c r="BN5" s="13" t="str">
        <f t="shared" ref="BN5:BN48" si="2">IF(COUNT(BM5)&gt;0,"–","?")</f>
        <v>–</v>
      </c>
      <c r="BO5" s="40">
        <f>IF(SUM(B5,D5,F5,H5,J5,L5,N5,P5,R5,T5,V5,X5,Z5,AB5,AD5,AF5,AH5,AJ5,AL5,AN5,AP5,AR5,AT5,AV5,AX5,AZ5,BB5,BD5,BF5,BH5)&gt;0,MAX(B5,D5,F5,H5,J5,L5,N5,P5,R5,T5,V5,X5,Z5,AB5,AD5,AF5,AH5,AJ5,AL5,AN5,AP5,AR5,AT5,AV5,AX5,AZ5,BB5,BD5,BF5,BH5),"")</f>
        <v>66.94</v>
      </c>
      <c r="BP5" s="41" t="str">
        <f>IF(SUM(C5,E5,G5,I5,K5,M5,O5,Q5,S5,U5,W5,Y5,AA5,AC5,AE5,AG5,AI5,AK5,AM5,AO5,AQ5,AS5,AU5,AW5,AY5,BA5,BC5,BE5,BG5,BI5)&gt;0,MIN(C5,E5,G5,I5,K5,M5,O5,Q5,S5,U5,W5,Y5,AA5,AC5,AE5,AG5,AI5,AK5,AM5,AO5,AQ5,AS5,AU5,AW5,AY5,BA5,BC5,BE5,BG5,BI5),"")</f>
        <v/>
      </c>
      <c r="BQ5" s="2" t="s">
        <v>22</v>
      </c>
      <c r="BR5" s="42" t="str">
        <f>IF(SUM(C5,E5,G5,I5,K5,M5,O5,Q5,S5,U5,W5,Y5,AA5,AC5,AE5,AG5,AI5,AK5,AM5,AO5,AQ5,AS5,AU5,AW5,AY5,BA5,BC5,BE5,BG5,BI5)&gt;0,MAX(C5,E5,G5,I5,K5,M5,O5,Q5,S5,U5,W5,Y5,AA5,AC5,AE5,AG5,AI5,AK5,AM5,AO5,AQ5,AS5,AU5,AW5,AY5,BA5,BC5,BE5,BG5,BI5),"")</f>
        <v/>
      </c>
      <c r="BS5" s="43">
        <f>IF(SUM(B5,D5,F5,H5,J5,L5,N5,P5,R5,T5,V5,X5,Z5,AB5,AD5,AF5,AH5,AJ5,AL5,AN5,AP5,AR5,AT5,AV5,AX5,AZ5,BB5,BD5,BF5,BH5)&gt;0,AVERAGE(B5,D5,F5,H5,J5,L5,N5,P5,R5,T5,V5,X5,Z5,AB5,AD5,AF5,AH5,AJ5,AL5,AN5,AP5,AR5,AT5,AV5,AX5,AZ5,BB5,BD5,BF5,BH5),"?")</f>
        <v>66.94</v>
      </c>
      <c r="BT5" s="44" t="s">
        <v>22</v>
      </c>
      <c r="BU5" s="13" t="str">
        <f>IF(COUNT(B5,D5,F5,H5,J5,L5,N5,P5,R5,T5,V5,X5,Z5,AB5,AD5,AF5,AH5,AJ5,AL5,AN5,AP5,AR5,AT5,AV5,AX5,AZ5,BB5,BD5,BF5,BH5)&gt;1,STDEV(B5,D5,F5,H5,J5,L5,N5,P5,R5,T5,V5,X5,Z5,AB5,AD5,AF5,AH5,AJ5,AL5,AN5,AP5,AR5,AT5,AV5,AX5,AZ5,BB5,BD5,BF5,BH5),"?")</f>
        <v>?</v>
      </c>
      <c r="BV5" s="45" t="s">
        <v>22</v>
      </c>
      <c r="BW5" s="13">
        <f>IF(COUNT(B5)&gt;0,B5,"?")</f>
        <v>66.94</v>
      </c>
      <c r="BX5" s="14" t="s">
        <v>22</v>
      </c>
    </row>
    <row r="6" spans="1:76" x14ac:dyDescent="0.2">
      <c r="A6" s="9" t="s">
        <v>23</v>
      </c>
      <c r="B6" s="10">
        <v>48.02</v>
      </c>
      <c r="C6" s="109">
        <f>IF(AND((B6&gt;0),(B$5&gt;0)),(B6/B$5*100),"")</f>
        <v>71.735882880191227</v>
      </c>
      <c r="D6" s="10"/>
      <c r="E6" s="19" t="str">
        <f>IF(AND((D6&gt;0),(D$5&gt;0)),(D6/D$5*100),"")</f>
        <v/>
      </c>
      <c r="F6" s="10"/>
      <c r="G6" s="19" t="str">
        <f>IF(AND((F6&gt;0),(F$5&gt;0)),(F6/F$5*100),"")</f>
        <v/>
      </c>
      <c r="H6" s="10"/>
      <c r="I6" s="19" t="str">
        <f>IF(AND((H6&gt;0),(H$5&gt;0)),(H6/H$5*100),"")</f>
        <v/>
      </c>
      <c r="J6" s="10"/>
      <c r="K6" s="19" t="str">
        <f>IF(AND((J6&gt;0),(J$5&gt;0)),(J6/J$5*100),"")</f>
        <v/>
      </c>
      <c r="L6" s="10"/>
      <c r="M6" s="19" t="str">
        <f>IF(AND((L6&gt;0),(L$5&gt;0)),(L6/L$5*100),"")</f>
        <v/>
      </c>
      <c r="N6" s="10"/>
      <c r="O6" s="19" t="str">
        <f>IF(AND((N6&gt;0),(N$5&gt;0)),(N6/N$5*100),"")</f>
        <v/>
      </c>
      <c r="P6" s="10"/>
      <c r="Q6" s="19" t="str">
        <f>IF(AND((P6&gt;0),(P$5&gt;0)),(P6/P$5*100),"")</f>
        <v/>
      </c>
      <c r="R6" s="10"/>
      <c r="S6" s="19" t="str">
        <f>IF(AND((R6&gt;0),(R$5&gt;0)),(R6/R$5*100),"")</f>
        <v/>
      </c>
      <c r="T6" s="10"/>
      <c r="U6" s="19" t="str">
        <f>IF(AND((T6&gt;0),(T$5&gt;0)),(T6/T$5*100),"")</f>
        <v/>
      </c>
      <c r="V6" s="10"/>
      <c r="W6" s="19" t="str">
        <f>IF(AND((V6&gt;0),(V$5&gt;0)),(V6/V$5*100),"")</f>
        <v/>
      </c>
      <c r="X6" s="10"/>
      <c r="Y6" s="19" t="str">
        <f>IF(AND((X6&gt;0),(X$5&gt;0)),(X6/X$5*100),"")</f>
        <v/>
      </c>
      <c r="Z6" s="10"/>
      <c r="AA6" s="19" t="str">
        <f>IF(AND((Z6&gt;0),(Z$5&gt;0)),(Z6/Z$5*100),"")</f>
        <v/>
      </c>
      <c r="AB6" s="10"/>
      <c r="AC6" s="19" t="str">
        <f>IF(AND((AB6&gt;0),(AB$5&gt;0)),(AB6/AB$5*100),"")</f>
        <v/>
      </c>
      <c r="AD6" s="10"/>
      <c r="AE6" s="19" t="str">
        <f>IF(AND((AD6&gt;0),(AD$5&gt;0)),(AD6/AD$5*100),"")</f>
        <v/>
      </c>
      <c r="AF6" s="10"/>
      <c r="AG6" s="19" t="str">
        <f>IF(AND((AF6&gt;0),(AF$5&gt;0)),(AF6/AF$5*100),"")</f>
        <v/>
      </c>
      <c r="AH6" s="10"/>
      <c r="AI6" s="19"/>
      <c r="AJ6" s="10"/>
      <c r="AK6" s="19"/>
      <c r="AL6" s="10"/>
      <c r="AM6" s="19" t="str">
        <f>IF(AND((AL6&gt;0),(AL$5&gt;0)),(AL6/AL$5*100),"")</f>
        <v/>
      </c>
      <c r="AN6" s="10"/>
      <c r="AO6" s="19" t="str">
        <f>IF(AND((AN6&gt;0),(AN$5&gt;0)),(AN6/AN$5*100),"")</f>
        <v/>
      </c>
      <c r="AP6" s="10"/>
      <c r="AQ6" s="19" t="str">
        <f>IF(AND((AP6&gt;0),(AP$5&gt;0)),(AP6/AP$5*100),"")</f>
        <v/>
      </c>
      <c r="AR6" s="10"/>
      <c r="AS6" s="19" t="str">
        <f>IF(AND((AR6&gt;0),(AR$5&gt;0)),(AR6/AR$5*100),"")</f>
        <v/>
      </c>
      <c r="AT6" s="10"/>
      <c r="AU6" s="19" t="str">
        <f>IF(AND((AT6&gt;0),(AT$5&gt;0)),(AT6/AT$5*100),"")</f>
        <v/>
      </c>
      <c r="AV6" s="10"/>
      <c r="AW6" s="19" t="str">
        <f>IF(AND((AV6&gt;0),(AV$5&gt;0)),(AV6/AV$5*100),"")</f>
        <v/>
      </c>
      <c r="AX6" s="10"/>
      <c r="AY6" s="19" t="str">
        <f>IF(AND((AX6&gt;0),(AX$5&gt;0)),(AX6/AX$5*100),"")</f>
        <v/>
      </c>
      <c r="AZ6" s="10"/>
      <c r="BA6" s="19" t="str">
        <f>IF(AND((AZ6&gt;0),(AZ$5&gt;0)),(AZ6/AZ$5*100),"")</f>
        <v/>
      </c>
      <c r="BB6" s="10"/>
      <c r="BC6" s="19" t="str">
        <f>IF(AND((BB6&gt;0),(BB$5&gt;0)),(BB6/BB$5*100),"")</f>
        <v/>
      </c>
      <c r="BD6" s="10"/>
      <c r="BE6" s="19" t="str">
        <f>IF(AND((BD6&gt;0),(BD$5&gt;0)),(BD6/BD$5*100),"")</f>
        <v/>
      </c>
      <c r="BF6" s="10"/>
      <c r="BG6" s="19" t="str">
        <f>IF(AND((BF6&gt;0),(BF$5&gt;0)),(BF6/BF$5*100),"")</f>
        <v/>
      </c>
      <c r="BH6" s="10"/>
      <c r="BI6" s="19" t="str">
        <f>IF(AND((BH6&gt;0),(BH$5&gt;0)),(BH6/BH$5*100),"")</f>
        <v/>
      </c>
      <c r="BK6" s="11" t="str">
        <f t="shared" si="0"/>
        <v xml:space="preserve">     Stylet support insertion point</v>
      </c>
      <c r="BL6" s="12">
        <f>COUNT(B6,D6,F6,H6,J6,L6,N6,P6,R6,T6,V6,X6,Z6,AB6,AD6,AF6,AH6,AJ6,AL6,AN6,AP6,AR6,AT6,AV6,AX6,AZ6,BB6,BD6,BF6,BH6)</f>
        <v>1</v>
      </c>
      <c r="BM6" s="39">
        <f t="shared" si="1"/>
        <v>48.02</v>
      </c>
      <c r="BN6" s="13" t="str">
        <f t="shared" si="2"/>
        <v>–</v>
      </c>
      <c r="BO6" s="40">
        <f>IF(SUM(B6,D6,F6,H6,J6,L6,N6,P6,R6,T6,V6,X6,Z6,AB6,AD6,AF6,AH6,AJ6,AL6,AN6,AP6,AR6,AT6,AV6,AX6,AZ6,BB6,BD6,BF6,BH6)&gt;0,MAX(B6,D6,F6,H6,J6,L6,N6,P6,R6,T6,V6,X6,Z6,AB6,AD6,AF6,AH6,AJ6,AL6,AN6,AP6,AR6,AT6,AV6,AX6,AZ6,BB6,BD6,BF6,BH6),"")</f>
        <v>48.02</v>
      </c>
      <c r="BP6" s="41">
        <f>IF(SUM(C6,E6,G6,I6,K6,M6,O6,Q6,S6,U6,W6,Y6,AA6,AC6,AE6,AG6,AI6,AK6,AM6,AO6,AQ6,AS6,AU6,AW6,AY6,BA6,BC6,BE6,BG6,BI6)&gt;0,MIN(C6,E6,G6,I6,K6,M6,O6,Q6,S6,U6,W6,Y6,AA6,AC6,AE6,AG6,AI6,AK6,AM6,AO6,AQ6,AS6,AU6,AW6,AY6,BA6,BC6,BE6,BG6,BI6),"")</f>
        <v>71.735882880191227</v>
      </c>
      <c r="BQ6" s="14" t="str">
        <f t="shared" ref="BQ6:BQ48" si="3">IF(COUNT(BP6)&gt;0,"–","?")</f>
        <v>–</v>
      </c>
      <c r="BR6" s="42">
        <f>IF(SUM(C6,E6,G6,I6,K6,M6,O6,Q6,S6,U6,W6,Y6,AA6,AC6,AE6,AG6,AI6,AK6,AM6,AO6,AQ6,AS6,AU6,AW6,AY6,BA6,BC6,BE6,BG6,BI6)&gt;0,MAX(C6,E6,G6,I6,K6,M6,O6,Q6,S6,U6,W6,Y6,AA6,AC6,AE6,AG6,AI6,AK6,AM6,AO6,AQ6,AS6,AU6,AW6,AY6,BA6,BC6,BE6,BG6,BI6),"")</f>
        <v>71.735882880191227</v>
      </c>
      <c r="BS6" s="43">
        <f>IF(SUM(B6,D6,F6,H6,J6,L6,N6,P6,R6,T6,V6,X6,Z6,AB6,AD6,AF6,AH6,AJ6,AL6,AN6,AP6,AR6,AT6,AV6,AX6,AZ6,BB6,BD6,BF6,BH6)&gt;0,AVERAGE(B6,D6,F6,H6,J6,L6,N6,P6,R6,T6,V6,X6,Z6,AB6,AD6,AF6,AH6,AJ6,AL6,AN6,AP6,AR6,AT6,AV6,AX6,AZ6,BB6,BD6,BF6,BH6),"?")</f>
        <v>48.02</v>
      </c>
      <c r="BT6" s="44">
        <f>IF(SUM(C6,E6,G6,I6,K6,M6,O6,Q6,S6,U6,W6,Y6,AA6,AC6,AE6,AG6,AI6,AK6,AM6,AO6,AQ6,AS6,AU6,AW6,AY6,BA6,BC6,BE6,BG6,BI6)&gt;0,AVERAGE(C6,E6,G6,I6,K6,M6,O6,Q6,S6,U6,W6,Y6,AA6,AC6,AE6,AG6,AI6,AK6,AM6,AO6,AQ6,AS6,AU6,AW6,AY6,BA6,BC6,BE6,BG6,BI6),"?")</f>
        <v>71.735882880191227</v>
      </c>
      <c r="BU6" s="13" t="str">
        <f>IF(COUNT(B6,D6,F6,H6,J6,L6,N6,P6,R6,T6,V6,X6,Z6,AB6,AD6,AF6,AH6,AJ6,AL6,AN6,AP6,AR6,AT6,AV6,AX6,AZ6,BB6,BD6,BF6,BH6)&gt;1,STDEV(B6,D6,F6,H6,J6,L6,N6,P6,R6,T6,V6,X6,Z6,AB6,AD6,AF6,AH6,AJ6,AL6,AN6,AP6,AR6,AT6,AV6,AX6,AZ6,BB6,BD6,BF6,BH6),"?")</f>
        <v>?</v>
      </c>
      <c r="BV6" s="45" t="str">
        <f>IF(COUNT(C6,E6,G6,I6,K6,M6,O6,Q6,S6,U6,W6,Y6,AA6,AC6,AE6,AG6,AI6,AK6,AM6,AO6,AQ6,AS6,AU6,AW6,AY6,BA6,BC6,BE6,BG6,BI6)&gt;1,STDEV(C6,E6,G6,I6,K6,M6,O6,Q6,S6,U6,W6,Y6,AA6,AC6,AE6,AG6,AI6,AK6,AM6,AO6,AQ6,AS6,AU6,AW6,AY6,BA6,BC6,BE6,BG6,BI6),"?")</f>
        <v>?</v>
      </c>
      <c r="BW6" s="13">
        <f>IF(COUNT(B6)&gt;0,B6,"?")</f>
        <v>48.02</v>
      </c>
      <c r="BX6" s="14">
        <f>IF(COUNT(C6)&gt;0,C6,"?")</f>
        <v>71.735882880191227</v>
      </c>
    </row>
    <row r="7" spans="1:76" x14ac:dyDescent="0.2">
      <c r="A7" s="9" t="s">
        <v>24</v>
      </c>
      <c r="B7" s="10">
        <v>4.2</v>
      </c>
      <c r="C7" s="109">
        <f>IF(AND((B7&gt;0),(B$5&gt;0)),(B7/B$5*100),"")</f>
        <v>6.27427547057066</v>
      </c>
      <c r="D7" s="10"/>
      <c r="E7" s="19" t="str">
        <f>IF(AND((D7&gt;0),(D$5&gt;0)),(D7/D$5*100),"")</f>
        <v/>
      </c>
      <c r="F7" s="10"/>
      <c r="G7" s="19" t="str">
        <f>IF(AND((F7&gt;0),(F$5&gt;0)),(F7/F$5*100),"")</f>
        <v/>
      </c>
      <c r="H7" s="10"/>
      <c r="I7" s="19" t="str">
        <f>IF(AND((H7&gt;0),(H$5&gt;0)),(H7/H$5*100),"")</f>
        <v/>
      </c>
      <c r="J7" s="10"/>
      <c r="K7" s="19" t="str">
        <f>IF(AND((J7&gt;0),(J$5&gt;0)),(J7/J$5*100),"")</f>
        <v/>
      </c>
      <c r="L7" s="10"/>
      <c r="M7" s="19" t="str">
        <f>IF(AND((L7&gt;0),(L$5&gt;0)),(L7/L$5*100),"")</f>
        <v/>
      </c>
      <c r="N7" s="10"/>
      <c r="O7" s="19" t="str">
        <f>IF(AND((N7&gt;0),(N$5&gt;0)),(N7/N$5*100),"")</f>
        <v/>
      </c>
      <c r="P7" s="10"/>
      <c r="Q7" s="19" t="str">
        <f>IF(AND((P7&gt;0),(P$5&gt;0)),(P7/P$5*100),"")</f>
        <v/>
      </c>
      <c r="R7" s="10"/>
      <c r="S7" s="19" t="str">
        <f>IF(AND((R7&gt;0),(R$5&gt;0)),(R7/R$5*100),"")</f>
        <v/>
      </c>
      <c r="T7" s="10"/>
      <c r="U7" s="19" t="str">
        <f>IF(AND((T7&gt;0),(T$5&gt;0)),(T7/T$5*100),"")</f>
        <v/>
      </c>
      <c r="V7" s="10"/>
      <c r="W7" s="19" t="str">
        <f>IF(AND((V7&gt;0),(V$5&gt;0)),(V7/V$5*100),"")</f>
        <v/>
      </c>
      <c r="X7" s="10"/>
      <c r="Y7" s="19" t="str">
        <f>IF(AND((X7&gt;0),(X$5&gt;0)),(X7/X$5*100),"")</f>
        <v/>
      </c>
      <c r="Z7" s="10"/>
      <c r="AA7" s="19" t="str">
        <f>IF(AND((Z7&gt;0),(Z$5&gt;0)),(Z7/Z$5*100),"")</f>
        <v/>
      </c>
      <c r="AB7" s="10"/>
      <c r="AC7" s="19" t="str">
        <f>IF(AND((AB7&gt;0),(AB$5&gt;0)),(AB7/AB$5*100),"")</f>
        <v/>
      </c>
      <c r="AD7" s="10"/>
      <c r="AE7" s="19" t="str">
        <f>IF(AND((AD7&gt;0),(AD$5&gt;0)),(AD7/AD$5*100),"")</f>
        <v/>
      </c>
      <c r="AF7" s="10"/>
      <c r="AG7" s="19" t="str">
        <f>IF(AND((AF7&gt;0),(AF$5&gt;0)),(AF7/AF$5*100),"")</f>
        <v/>
      </c>
      <c r="AH7" s="10"/>
      <c r="AI7" s="19"/>
      <c r="AJ7" s="10"/>
      <c r="AK7" s="19"/>
      <c r="AL7" s="10"/>
      <c r="AM7" s="19" t="str">
        <f>IF(AND((AL7&gt;0),(AL$5&gt;0)),(AL7/AL$5*100),"")</f>
        <v/>
      </c>
      <c r="AN7" s="10"/>
      <c r="AO7" s="19" t="str">
        <f>IF(AND((AN7&gt;0),(AN$5&gt;0)),(AN7/AN$5*100),"")</f>
        <v/>
      </c>
      <c r="AP7" s="10"/>
      <c r="AQ7" s="19" t="str">
        <f>IF(AND((AP7&gt;0),(AP$5&gt;0)),(AP7/AP$5*100),"")</f>
        <v/>
      </c>
      <c r="AR7" s="10"/>
      <c r="AS7" s="19" t="str">
        <f>IF(AND((AR7&gt;0),(AR$5&gt;0)),(AR7/AR$5*100),"")</f>
        <v/>
      </c>
      <c r="AT7" s="10"/>
      <c r="AU7" s="19" t="str">
        <f>IF(AND((AT7&gt;0),(AT$5&gt;0)),(AT7/AT$5*100),"")</f>
        <v/>
      </c>
      <c r="AV7" s="10"/>
      <c r="AW7" s="19" t="str">
        <f>IF(AND((AV7&gt;0),(AV$5&gt;0)),(AV7/AV$5*100),"")</f>
        <v/>
      </c>
      <c r="AX7" s="10"/>
      <c r="AY7" s="19" t="str">
        <f>IF(AND((AX7&gt;0),(AX$5&gt;0)),(AX7/AX$5*100),"")</f>
        <v/>
      </c>
      <c r="AZ7" s="10"/>
      <c r="BA7" s="19" t="str">
        <f>IF(AND((AZ7&gt;0),(AZ$5&gt;0)),(AZ7/AZ$5*100),"")</f>
        <v/>
      </c>
      <c r="BB7" s="10"/>
      <c r="BC7" s="19" t="str">
        <f>IF(AND((BB7&gt;0),(BB$5&gt;0)),(BB7/BB$5*100),"")</f>
        <v/>
      </c>
      <c r="BD7" s="10"/>
      <c r="BE7" s="19" t="str">
        <f>IF(AND((BD7&gt;0),(BD$5&gt;0)),(BD7/BD$5*100),"")</f>
        <v/>
      </c>
      <c r="BF7" s="10"/>
      <c r="BG7" s="19" t="str">
        <f>IF(AND((BF7&gt;0),(BF$5&gt;0)),(BF7/BF$5*100),"")</f>
        <v/>
      </c>
      <c r="BH7" s="10"/>
      <c r="BI7" s="19" t="str">
        <f>IF(AND((BH7&gt;0),(BH$5&gt;0)),(BH7/BH$5*100),"")</f>
        <v/>
      </c>
      <c r="BK7" s="11" t="str">
        <f t="shared" si="0"/>
        <v xml:space="preserve">     Buccal tube external width</v>
      </c>
      <c r="BL7" s="12">
        <f>COUNT(B7,D7,F7,H7,J7,L7,N7,P7,R7,T7,V7,X7,Z7,AB7,AD7,AF7,AH7,AJ7,AL7,AN7,AP7,AR7,AT7,AV7,AX7,AZ7,BB7,BD7,BF7,BH7)</f>
        <v>1</v>
      </c>
      <c r="BM7" s="39">
        <f t="shared" si="1"/>
        <v>4.2</v>
      </c>
      <c r="BN7" s="13" t="str">
        <f t="shared" si="2"/>
        <v>–</v>
      </c>
      <c r="BO7" s="40">
        <f>IF(SUM(B7,D7,F7,H7,J7,L7,N7,P7,R7,T7,V7,X7,Z7,AB7,AD7,AF7,AH7,AJ7,AL7,AN7,AP7,AR7,AT7,AV7,AX7,AZ7,BB7,BD7,BF7,BH7)&gt;0,MAX(B7,D7,F7,H7,J7,L7,N7,P7,R7,T7,V7,X7,Z7,AB7,AD7,AF7,AH7,AJ7,AL7,AN7,AP7,AR7,AT7,AV7,AX7,AZ7,BB7,BD7,BF7,BH7),"")</f>
        <v>4.2</v>
      </c>
      <c r="BP7" s="41">
        <f>IF(SUM(C7,E7,G7,I7,K7,M7,O7,Q7,S7,U7,W7,Y7,AA7,AC7,AE7,AG7,AI7,AK7,AM7,AO7,AQ7,AS7,AU7,AW7,AY7,BA7,BC7,BE7,BG7,BI7)&gt;0,MIN(C7,E7,G7,I7,K7,M7,O7,Q7,S7,U7,W7,Y7,AA7,AC7,AE7,AG7,AI7,AK7,AM7,AO7,AQ7,AS7,AU7,AW7,AY7,BA7,BC7,BE7,BG7,BI7),"")</f>
        <v>6.27427547057066</v>
      </c>
      <c r="BQ7" s="14" t="str">
        <f t="shared" si="3"/>
        <v>–</v>
      </c>
      <c r="BR7" s="42">
        <f>IF(SUM(C7,E7,G7,I7,K7,M7,O7,Q7,S7,U7,W7,Y7,AA7,AC7,AE7,AG7,AI7,AK7,AM7,AO7,AQ7,AS7,AU7,AW7,AY7,BA7,BC7,BE7,BG7,BI7)&gt;0,MAX(C7,E7,G7,I7,K7,M7,O7,Q7,S7,U7,W7,Y7,AA7,AC7,AE7,AG7,AI7,AK7,AM7,AO7,AQ7,AS7,AU7,AW7,AY7,BA7,BC7,BE7,BG7,BI7),"")</f>
        <v>6.27427547057066</v>
      </c>
      <c r="BS7" s="43">
        <f>IF(SUM(B7,D7,F7,H7,J7,L7,N7,P7,R7,T7,V7,X7,Z7,AB7,AD7,AF7,AH7,AJ7,AL7,AN7,AP7,AR7,AT7,AV7,AX7,AZ7,BB7,BD7,BF7,BH7)&gt;0,AVERAGE(B7,D7,F7,H7,J7,L7,N7,P7,R7,T7,V7,X7,Z7,AB7,AD7,AF7,AH7,AJ7,AL7,AN7,AP7,AR7,AT7,AV7,AX7,AZ7,BB7,BD7,BF7,BH7),"?")</f>
        <v>4.2</v>
      </c>
      <c r="BT7" s="44">
        <f>IF(SUM(C7,E7,G7,I7,K7,M7,O7,Q7,S7,U7,W7,Y7,AA7,AC7,AE7,AG7,AI7,AK7,AM7,AO7,AQ7,AS7,AU7,AW7,AY7,BA7,BC7,BE7,BG7,BI7)&gt;0,AVERAGE(C7,E7,G7,I7,K7,M7,O7,Q7,S7,U7,W7,Y7,AA7,AC7,AE7,AG7,AI7,AK7,AM7,AO7,AQ7,AS7,AU7,AW7,AY7,BA7,BC7,BE7,BG7,BI7),"?")</f>
        <v>6.27427547057066</v>
      </c>
      <c r="BU7" s="13" t="str">
        <f>IF(COUNT(B7,D7,F7,H7,J7,L7,N7,P7,R7,T7,V7,X7,Z7,AB7,AD7,AF7,AH7,AJ7,AL7,AN7,AP7,AR7,AT7,AV7,AX7,AZ7,BB7,BD7,BF7,BH7)&gt;1,STDEV(B7,D7,F7,H7,J7,L7,N7,P7,R7,T7,V7,X7,Z7,AB7,AD7,AF7,AH7,AJ7,AL7,AN7,AP7,AR7,AT7,AV7,AX7,AZ7,BB7,BD7,BF7,BH7),"?")</f>
        <v>?</v>
      </c>
      <c r="BV7" s="45" t="str">
        <f>IF(COUNT(C7,E7,G7,I7,K7,M7,O7,Q7,S7,U7,W7,Y7,AA7,AC7,AE7,AG7,AI7,AK7,AM7,AO7,AQ7,AS7,AU7,AW7,AY7,BA7,BC7,BE7,BG7,BI7)&gt;1,STDEV(C7,E7,G7,I7,K7,M7,O7,Q7,S7,U7,W7,Y7,AA7,AC7,AE7,AG7,AI7,AK7,AM7,AO7,AQ7,AS7,AU7,AW7,AY7,BA7,BC7,BE7,BG7,BI7),"?")</f>
        <v>?</v>
      </c>
      <c r="BW7" s="13">
        <f>IF(COUNT(B7)&gt;0,B7,"?")</f>
        <v>4.2</v>
      </c>
      <c r="BX7" s="14">
        <f>IF(COUNT(C7)&gt;0,C7,"?")</f>
        <v>6.27427547057066</v>
      </c>
    </row>
    <row r="8" spans="1:76" x14ac:dyDescent="0.2">
      <c r="A8" s="9" t="s">
        <v>25</v>
      </c>
      <c r="B8" s="10">
        <v>1.52</v>
      </c>
      <c r="C8" s="109">
        <f>IF(AND((B8&gt;0),(B$5&gt;0)),(B8/B$5*100),"")</f>
        <v>2.270690170301763</v>
      </c>
      <c r="D8" s="10"/>
      <c r="E8" s="19" t="str">
        <f>IF(AND((D8&gt;0),(D$5&gt;0)),(D8/D$5*100),"")</f>
        <v/>
      </c>
      <c r="F8" s="10"/>
      <c r="G8" s="19" t="str">
        <f>IF(AND((F8&gt;0),(F$5&gt;0)),(F8/F$5*100),"")</f>
        <v/>
      </c>
      <c r="H8" s="10"/>
      <c r="I8" s="19" t="str">
        <f>IF(AND((H8&gt;0),(H$5&gt;0)),(H8/H$5*100),"")</f>
        <v/>
      </c>
      <c r="J8" s="10"/>
      <c r="K8" s="19" t="str">
        <f>IF(AND((J8&gt;0),(J$5&gt;0)),(J8/J$5*100),"")</f>
        <v/>
      </c>
      <c r="L8" s="10"/>
      <c r="M8" s="19" t="str">
        <f>IF(AND((L8&gt;0),(L$5&gt;0)),(L8/L$5*100),"")</f>
        <v/>
      </c>
      <c r="N8" s="10"/>
      <c r="O8" s="19" t="str">
        <f>IF(AND((N8&gt;0),(N$5&gt;0)),(N8/N$5*100),"")</f>
        <v/>
      </c>
      <c r="P8" s="10"/>
      <c r="Q8" s="19" t="str">
        <f>IF(AND((P8&gt;0),(P$5&gt;0)),(P8/P$5*100),"")</f>
        <v/>
      </c>
      <c r="R8" s="10"/>
      <c r="S8" s="19" t="str">
        <f>IF(AND((R8&gt;0),(R$5&gt;0)),(R8/R$5*100),"")</f>
        <v/>
      </c>
      <c r="T8" s="10"/>
      <c r="U8" s="19" t="str">
        <f>IF(AND((T8&gt;0),(T$5&gt;0)),(T8/T$5*100),"")</f>
        <v/>
      </c>
      <c r="V8" s="10"/>
      <c r="W8" s="19" t="str">
        <f>IF(AND((V8&gt;0),(V$5&gt;0)),(V8/V$5*100),"")</f>
        <v/>
      </c>
      <c r="X8" s="10"/>
      <c r="Y8" s="19" t="str">
        <f>IF(AND((X8&gt;0),(X$5&gt;0)),(X8/X$5*100),"")</f>
        <v/>
      </c>
      <c r="Z8" s="10"/>
      <c r="AA8" s="19" t="str">
        <f>IF(AND((Z8&gt;0),(Z$5&gt;0)),(Z8/Z$5*100),"")</f>
        <v/>
      </c>
      <c r="AB8" s="10"/>
      <c r="AC8" s="19" t="str">
        <f>IF(AND((AB8&gt;0),(AB$5&gt;0)),(AB8/AB$5*100),"")</f>
        <v/>
      </c>
      <c r="AD8" s="10"/>
      <c r="AE8" s="19" t="str">
        <f>IF(AND((AD8&gt;0),(AD$5&gt;0)),(AD8/AD$5*100),"")</f>
        <v/>
      </c>
      <c r="AF8" s="10"/>
      <c r="AG8" s="19" t="str">
        <f>IF(AND((AF8&gt;0),(AF$5&gt;0)),(AF8/AF$5*100),"")</f>
        <v/>
      </c>
      <c r="AH8" s="10"/>
      <c r="AI8" s="19"/>
      <c r="AJ8" s="10"/>
      <c r="AK8" s="19"/>
      <c r="AL8" s="10"/>
      <c r="AM8" s="19" t="str">
        <f>IF(AND((AL8&gt;0),(AL$5&gt;0)),(AL8/AL$5*100),"")</f>
        <v/>
      </c>
      <c r="AN8" s="10"/>
      <c r="AO8" s="19" t="str">
        <f>IF(AND((AN8&gt;0),(AN$5&gt;0)),(AN8/AN$5*100),"")</f>
        <v/>
      </c>
      <c r="AP8" s="10"/>
      <c r="AQ8" s="19" t="str">
        <f>IF(AND((AP8&gt;0),(AP$5&gt;0)),(AP8/AP$5*100),"")</f>
        <v/>
      </c>
      <c r="AR8" s="10"/>
      <c r="AS8" s="19" t="str">
        <f>IF(AND((AR8&gt;0),(AR$5&gt;0)),(AR8/AR$5*100),"")</f>
        <v/>
      </c>
      <c r="AT8" s="10"/>
      <c r="AU8" s="19" t="str">
        <f>IF(AND((AT8&gt;0),(AT$5&gt;0)),(AT8/AT$5*100),"")</f>
        <v/>
      </c>
      <c r="AV8" s="10"/>
      <c r="AW8" s="19" t="str">
        <f>IF(AND((AV8&gt;0),(AV$5&gt;0)),(AV8/AV$5*100),"")</f>
        <v/>
      </c>
      <c r="AX8" s="10"/>
      <c r="AY8" s="19" t="str">
        <f>IF(AND((AX8&gt;0),(AX$5&gt;0)),(AX8/AX$5*100),"")</f>
        <v/>
      </c>
      <c r="AZ8" s="10"/>
      <c r="BA8" s="19" t="str">
        <f>IF(AND((AZ8&gt;0),(AZ$5&gt;0)),(AZ8/AZ$5*100),"")</f>
        <v/>
      </c>
      <c r="BB8" s="10"/>
      <c r="BC8" s="19" t="str">
        <f>IF(AND((BB8&gt;0),(BB$5&gt;0)),(BB8/BB$5*100),"")</f>
        <v/>
      </c>
      <c r="BD8" s="10"/>
      <c r="BE8" s="19" t="str">
        <f>IF(AND((BD8&gt;0),(BD$5&gt;0)),(BD8/BD$5*100),"")</f>
        <v/>
      </c>
      <c r="BF8" s="10"/>
      <c r="BG8" s="19" t="str">
        <f>IF(AND((BF8&gt;0),(BF$5&gt;0)),(BF8/BF$5*100),"")</f>
        <v/>
      </c>
      <c r="BH8" s="10"/>
      <c r="BI8" s="19" t="str">
        <f>IF(AND((BH8&gt;0),(BH$5&gt;0)),(BH8/BH$5*100),"")</f>
        <v/>
      </c>
      <c r="BK8" s="11" t="str">
        <f t="shared" si="0"/>
        <v xml:space="preserve">     Buccal tube internal width</v>
      </c>
      <c r="BL8" s="12">
        <f>COUNT(B8,D8,F8,H8,J8,L8,N8,P8,R8,T8,V8,X8,Z8,AB8,AD8,AF8,AH8,AJ8,AL8,AN8,AP8,AR8,AT8,AV8,AX8,AZ8,BB8,BD8,BF8,BH8)</f>
        <v>1</v>
      </c>
      <c r="BM8" s="39">
        <f t="shared" si="1"/>
        <v>1.52</v>
      </c>
      <c r="BN8" s="13" t="str">
        <f t="shared" si="2"/>
        <v>–</v>
      </c>
      <c r="BO8" s="40">
        <f>IF(SUM(B8,D8,F8,H8,J8,L8,N8,P8,R8,T8,V8,X8,Z8,AB8,AD8,AF8,AH8,AJ8,AL8,AN8,AP8,AR8,AT8,AV8,AX8,AZ8,BB8,BD8,BF8,BH8)&gt;0,MAX(B8,D8,F8,H8,J8,L8,N8,P8,R8,T8,V8,X8,Z8,AB8,AD8,AF8,AH8,AJ8,AL8,AN8,AP8,AR8,AT8,AV8,AX8,AZ8,BB8,BD8,BF8,BH8),"")</f>
        <v>1.52</v>
      </c>
      <c r="BP8" s="41">
        <f>IF(SUM(C8,E8,G8,I8,K8,M8,O8,Q8,S8,U8,W8,Y8,AA8,AC8,AE8,AG8,AI8,AK8,AM8,AO8,AQ8,AS8,AU8,AW8,AY8,BA8,BC8,BE8,BG8,BI8)&gt;0,MIN(C8,E8,G8,I8,K8,M8,O8,Q8,S8,U8,W8,Y8,AA8,AC8,AE8,AG8,AI8,AK8,AM8,AO8,AQ8,AS8,AU8,AW8,AY8,BA8,BC8,BE8,BG8,BI8),"")</f>
        <v>2.270690170301763</v>
      </c>
      <c r="BQ8" s="14" t="str">
        <f t="shared" si="3"/>
        <v>–</v>
      </c>
      <c r="BR8" s="42">
        <f>IF(SUM(C8,E8,G8,I8,K8,M8,O8,Q8,S8,U8,W8,Y8,AA8,AC8,AE8,AG8,AI8,AK8,AM8,AO8,AQ8,AS8,AU8,AW8,AY8,BA8,BC8,BE8,BG8,BI8)&gt;0,MAX(C8,E8,G8,I8,K8,M8,O8,Q8,S8,U8,W8,Y8,AA8,AC8,AE8,AG8,AI8,AK8,AM8,AO8,AQ8,AS8,AU8,AW8,AY8,BA8,BC8,BE8,BG8,BI8),"")</f>
        <v>2.270690170301763</v>
      </c>
      <c r="BS8" s="43">
        <f>IF(SUM(B8,D8,F8,H8,J8,L8,N8,P8,R8,T8,V8,X8,Z8,AB8,AD8,AF8,AH8,AJ8,AL8,AN8,AP8,AR8,AT8,AV8,AX8,AZ8,BB8,BD8,BF8,BH8)&gt;0,AVERAGE(B8,D8,F8,H8,J8,L8,N8,P8,R8,T8,V8,X8,Z8,AB8,AD8,AF8,AH8,AJ8,AL8,AN8,AP8,AR8,AT8,AV8,AX8,AZ8,BB8,BD8,BF8,BH8),"?")</f>
        <v>1.52</v>
      </c>
      <c r="BT8" s="44">
        <f>IF(SUM(C8,E8,G8,I8,K8,M8,O8,Q8,S8,U8,W8,Y8,AA8,AC8,AE8,AG8,AI8,AK8,AM8,AO8,AQ8,AS8,AU8,AW8,AY8,BA8,BC8,BE8,BG8,BI8)&gt;0,AVERAGE(C8,E8,G8,I8,K8,M8,O8,Q8,S8,U8,W8,Y8,AA8,AC8,AE8,AG8,AI8,AK8,AM8,AO8,AQ8,AS8,AU8,AW8,AY8,BA8,BC8,BE8,BG8,BI8),"?")</f>
        <v>2.270690170301763</v>
      </c>
      <c r="BU8" s="13" t="str">
        <f>IF(COUNT(B8,D8,F8,H8,J8,L8,N8,P8,R8,T8,V8,X8,Z8,AB8,AD8,AF8,AH8,AJ8,AL8,AN8,AP8,AR8,AT8,AV8,AX8,AZ8,BB8,BD8,BF8,BH8)&gt;1,STDEV(B8,D8,F8,H8,J8,L8,N8,P8,R8,T8,V8,X8,Z8,AB8,AD8,AF8,AH8,AJ8,AL8,AN8,AP8,AR8,AT8,AV8,AX8,AZ8,BB8,BD8,BF8,BH8),"?")</f>
        <v>?</v>
      </c>
      <c r="BV8" s="45" t="str">
        <f>IF(COUNT(C8,E8,G8,I8,K8,M8,O8,Q8,S8,U8,W8,Y8,AA8,AC8,AE8,AG8,AI8,AK8,AM8,AO8,AQ8,AS8,AU8,AW8,AY8,BA8,BC8,BE8,BG8,BI8)&gt;1,STDEV(C8,E8,G8,I8,K8,M8,O8,Q8,S8,U8,W8,Y8,AA8,AC8,AE8,AG8,AI8,AK8,AM8,AO8,AQ8,AS8,AU8,AW8,AY8,BA8,BC8,BE8,BG8,BI8),"?")</f>
        <v>?</v>
      </c>
      <c r="BW8" s="13">
        <f>IF(COUNT(B8)&gt;0,B8,"?")</f>
        <v>1.52</v>
      </c>
      <c r="BX8" s="14">
        <f>IF(COUNT(C8)&gt;0,C8,"?")</f>
        <v>2.270690170301763</v>
      </c>
    </row>
    <row r="9" spans="1:76" x14ac:dyDescent="0.2">
      <c r="A9" s="9" t="s">
        <v>26</v>
      </c>
      <c r="B9" s="10"/>
      <c r="C9" s="109" t="str">
        <f>IF(AND((B9&gt;0),(B$5&gt;0)),(B9/B$5*100),"")</f>
        <v/>
      </c>
      <c r="D9" s="10"/>
      <c r="E9" s="19" t="str">
        <f>IF(AND((D9&gt;0),(D$5&gt;0)),(D9/D$5*100),"")</f>
        <v/>
      </c>
      <c r="F9" s="10"/>
      <c r="G9" s="19" t="str">
        <f>IF(AND((F9&gt;0),(F$5&gt;0)),(F9/F$5*100),"")</f>
        <v/>
      </c>
      <c r="H9" s="10"/>
      <c r="I9" s="19" t="str">
        <f>IF(AND((H9&gt;0),(H$5&gt;0)),(H9/H$5*100),"")</f>
        <v/>
      </c>
      <c r="J9" s="10"/>
      <c r="K9" s="19" t="str">
        <f>IF(AND((J9&gt;0),(J$5&gt;0)),(J9/J$5*100),"")</f>
        <v/>
      </c>
      <c r="L9" s="10"/>
      <c r="M9" s="19" t="str">
        <f>IF(AND((L9&gt;0),(L$5&gt;0)),(L9/L$5*100),"")</f>
        <v/>
      </c>
      <c r="N9" s="10"/>
      <c r="O9" s="19" t="str">
        <f>IF(AND((N9&gt;0),(N$5&gt;0)),(N9/N$5*100),"")</f>
        <v/>
      </c>
      <c r="P9" s="10"/>
      <c r="Q9" s="19" t="str">
        <f>IF(AND((P9&gt;0),(P$5&gt;0)),(P9/P$5*100),"")</f>
        <v/>
      </c>
      <c r="R9" s="10"/>
      <c r="S9" s="19" t="str">
        <f>IF(AND((R9&gt;0),(R$5&gt;0)),(R9/R$5*100),"")</f>
        <v/>
      </c>
      <c r="T9" s="10"/>
      <c r="U9" s="19" t="str">
        <f>IF(AND((T9&gt;0),(T$5&gt;0)),(T9/T$5*100),"")</f>
        <v/>
      </c>
      <c r="V9" s="10"/>
      <c r="W9" s="19" t="str">
        <f>IF(AND((V9&gt;0),(V$5&gt;0)),(V9/V$5*100),"")</f>
        <v/>
      </c>
      <c r="X9" s="10"/>
      <c r="Y9" s="19" t="str">
        <f>IF(AND((X9&gt;0),(X$5&gt;0)),(X9/X$5*100),"")</f>
        <v/>
      </c>
      <c r="Z9" s="10"/>
      <c r="AA9" s="19" t="str">
        <f>IF(AND((Z9&gt;0),(Z$5&gt;0)),(Z9/Z$5*100),"")</f>
        <v/>
      </c>
      <c r="AB9" s="10"/>
      <c r="AC9" s="19" t="str">
        <f>IF(AND((AB9&gt;0),(AB$5&gt;0)),(AB9/AB$5*100),"")</f>
        <v/>
      </c>
      <c r="AD9" s="10"/>
      <c r="AE9" s="19" t="str">
        <f>IF(AND((AD9&gt;0),(AD$5&gt;0)),(AD9/AD$5*100),"")</f>
        <v/>
      </c>
      <c r="AF9" s="10"/>
      <c r="AG9" s="19" t="str">
        <f>IF(AND((AF9&gt;0),(AF$5&gt;0)),(AF9/AF$5*100),"")</f>
        <v/>
      </c>
      <c r="AH9" s="10"/>
      <c r="AI9" s="19"/>
      <c r="AJ9" s="10"/>
      <c r="AK9" s="19"/>
      <c r="AL9" s="10"/>
      <c r="AM9" s="19" t="str">
        <f>IF(AND((AL9&gt;0),(AL$5&gt;0)),(AL9/AL$5*100),"")</f>
        <v/>
      </c>
      <c r="AN9" s="10"/>
      <c r="AO9" s="19" t="str">
        <f>IF(AND((AN9&gt;0),(AN$5&gt;0)),(AN9/AN$5*100),"")</f>
        <v/>
      </c>
      <c r="AP9" s="10"/>
      <c r="AQ9" s="19" t="str">
        <f>IF(AND((AP9&gt;0),(AP$5&gt;0)),(AP9/AP$5*100),"")</f>
        <v/>
      </c>
      <c r="AR9" s="10"/>
      <c r="AS9" s="19" t="str">
        <f>IF(AND((AR9&gt;0),(AR$5&gt;0)),(AR9/AR$5*100),"")</f>
        <v/>
      </c>
      <c r="AT9" s="10"/>
      <c r="AU9" s="19" t="str">
        <f>IF(AND((AT9&gt;0),(AT$5&gt;0)),(AT9/AT$5*100),"")</f>
        <v/>
      </c>
      <c r="AV9" s="10"/>
      <c r="AW9" s="19" t="str">
        <f>IF(AND((AV9&gt;0),(AV$5&gt;0)),(AV9/AV$5*100),"")</f>
        <v/>
      </c>
      <c r="AX9" s="10"/>
      <c r="AY9" s="19" t="str">
        <f>IF(AND((AX9&gt;0),(AX$5&gt;0)),(AX9/AX$5*100),"")</f>
        <v/>
      </c>
      <c r="AZ9" s="10"/>
      <c r="BA9" s="19" t="str">
        <f>IF(AND((AZ9&gt;0),(AZ$5&gt;0)),(AZ9/AZ$5*100),"")</f>
        <v/>
      </c>
      <c r="BB9" s="10"/>
      <c r="BC9" s="19" t="str">
        <f>IF(AND((BB9&gt;0),(BB$5&gt;0)),(BB9/BB$5*100),"")</f>
        <v/>
      </c>
      <c r="BD9" s="10"/>
      <c r="BE9" s="19" t="str">
        <f>IF(AND((BD9&gt;0),(BD$5&gt;0)),(BD9/BD$5*100),"")</f>
        <v/>
      </c>
      <c r="BF9" s="10"/>
      <c r="BG9" s="19" t="str">
        <f>IF(AND((BF9&gt;0),(BF$5&gt;0)),(BF9/BF$5*100),"")</f>
        <v/>
      </c>
      <c r="BH9" s="10"/>
      <c r="BI9" s="19" t="str">
        <f>IF(AND((BH9&gt;0),(BH$5&gt;0)),(BH9/BH$5*100),"")</f>
        <v/>
      </c>
      <c r="BK9" s="11" t="str">
        <f t="shared" si="0"/>
        <v xml:space="preserve">     Ventral lamina length</v>
      </c>
      <c r="BL9" s="12">
        <f>COUNT(B9,D9,F9,H9,J9,L9,N9,P9,R9,T9,V9,X9,Z9,AB9,AD9,AF9,AH9,AJ9,AL9,AN9,AP9,AR9,AT9,AV9,AX9,AZ9,BB9,BD9,BF9,BH9)</f>
        <v>0</v>
      </c>
      <c r="BM9" s="39" t="str">
        <f t="shared" si="1"/>
        <v/>
      </c>
      <c r="BN9" s="13" t="str">
        <f t="shared" si="2"/>
        <v>?</v>
      </c>
      <c r="BO9" s="40" t="str">
        <f>IF(SUM(B9,D9,F9,H9,J9,L9,N9,P9,R9,T9,V9,X9,Z9,AB9,AD9,AF9,AH9,AJ9,AL9,AN9,AP9,AR9,AT9,AV9,AX9,AZ9,BB9,BD9,BF9,BH9)&gt;0,MAX(B9,D9,F9,H9,J9,L9,N9,P9,R9,T9,V9,X9,Z9,AB9,AD9,AF9,AH9,AJ9,AL9,AN9,AP9,AR9,AT9,AV9,AX9,AZ9,BB9,BD9,BF9,BH9),"")</f>
        <v/>
      </c>
      <c r="BP9" s="41" t="str">
        <f>IF(SUM(C9,E9,G9,I9,K9,M9,O9,Q9,S9,U9,W9,Y9,AA9,AC9,AE9,AG9,AI9,AK9,AM9,AO9,AQ9,AS9,AU9,AW9,AY9,BA9,BC9,BE9,BG9,BI9)&gt;0,MIN(C9,E9,G9,I9,K9,M9,O9,Q9,S9,U9,W9,Y9,AA9,AC9,AE9,AG9,AI9,AK9,AM9,AO9,AQ9,AS9,AU9,AW9,AY9,BA9,BC9,BE9,BG9,BI9),"")</f>
        <v/>
      </c>
      <c r="BQ9" s="14" t="str">
        <f t="shared" si="3"/>
        <v>?</v>
      </c>
      <c r="BR9" s="42" t="str">
        <f>IF(SUM(C9,E9,G9,I9,K9,M9,O9,Q9,S9,U9,W9,Y9,AA9,AC9,AE9,AG9,AI9,AK9,AM9,AO9,AQ9,AS9,AU9,AW9,AY9,BA9,BC9,BE9,BG9,BI9)&gt;0,MAX(C9,E9,G9,I9,K9,M9,O9,Q9,S9,U9,W9,Y9,AA9,AC9,AE9,AG9,AI9,AK9,AM9,AO9,AQ9,AS9,AU9,AW9,AY9,BA9,BC9,BE9,BG9,BI9),"")</f>
        <v/>
      </c>
      <c r="BS9" s="43" t="str">
        <f>IF(SUM(B9,D9,F9,H9,J9,L9,N9,P9,R9,T9,V9,X9,Z9,AB9,AD9,AF9,AH9,AJ9,AL9,AN9,AP9,AR9,AT9,AV9,AX9,AZ9,BB9,BD9,BF9,BH9)&gt;0,AVERAGE(B9,D9,F9,H9,J9,L9,N9,P9,R9,T9,V9,X9,Z9,AB9,AD9,AF9,AH9,AJ9,AL9,AN9,AP9,AR9,AT9,AV9,AX9,AZ9,BB9,BD9,BF9,BH9),"?")</f>
        <v>?</v>
      </c>
      <c r="BT9" s="44" t="str">
        <f>IF(SUM(C9,E9,G9,I9,K9,M9,O9,Q9,S9,U9,W9,Y9,AA9,AC9,AE9,AG9,AI9,AK9,AM9,AO9,AQ9,AS9,AU9,AW9,AY9,BA9,BC9,BE9,BG9,BI9)&gt;0,AVERAGE(C9,E9,G9,I9,K9,M9,O9,Q9,S9,U9,W9,Y9,AA9,AC9,AE9,AG9,AI9,AK9,AM9,AO9,AQ9,AS9,AU9,AW9,AY9,BA9,BC9,BE9,BG9,BI9),"?")</f>
        <v>?</v>
      </c>
      <c r="BU9" s="13" t="str">
        <f>IF(COUNT(B9,D9,F9,H9,J9,L9,N9,P9,R9,T9,V9,X9,Z9,AB9,AD9,AF9,AH9,AJ9,AL9,AN9,AP9,AR9,AT9,AV9,AX9,AZ9,BB9,BD9,BF9,BH9)&gt;1,STDEV(B9,D9,F9,H9,J9,L9,N9,P9,R9,T9,V9,X9,Z9,AB9,AD9,AF9,AH9,AJ9,AL9,AN9,AP9,AR9,AT9,AV9,AX9,AZ9,BB9,BD9,BF9,BH9),"?")</f>
        <v>?</v>
      </c>
      <c r="BV9" s="45" t="str">
        <f>IF(COUNT(C9,E9,G9,I9,K9,M9,O9,Q9,S9,U9,W9,Y9,AA9,AC9,AE9,AG9,AI9,AK9,AM9,AO9,AQ9,AS9,AU9,AW9,AY9,BA9,BC9,BE9,BG9,BI9)&gt;1,STDEV(C9,E9,G9,I9,K9,M9,O9,Q9,S9,U9,W9,Y9,AA9,AC9,AE9,AG9,AI9,AK9,AM9,AO9,AQ9,AS9,AU9,AW9,AY9,BA9,BC9,BE9,BG9,BI9),"?")</f>
        <v>?</v>
      </c>
      <c r="BW9" s="13" t="str">
        <f>IF(COUNT(B9)&gt;0,B9,"?")</f>
        <v>?</v>
      </c>
      <c r="BX9" s="14" t="str">
        <f>IF(COUNT(C9)&gt;0,C9,"?")</f>
        <v>?</v>
      </c>
    </row>
    <row r="10" spans="1:76" x14ac:dyDescent="0.2">
      <c r="A10" s="20" t="s">
        <v>27</v>
      </c>
      <c r="B10" s="24"/>
      <c r="C10" s="209"/>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47"/>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47"/>
      <c r="BK10" s="11" t="str">
        <f t="shared" si="0"/>
        <v>Placoid lengths</v>
      </c>
      <c r="BL10" s="12"/>
      <c r="BM10" s="39"/>
      <c r="BN10" s="13"/>
      <c r="BO10" s="40"/>
      <c r="BP10" s="41"/>
      <c r="BQ10" s="14"/>
      <c r="BR10" s="42"/>
      <c r="BS10" s="43"/>
      <c r="BT10" s="44"/>
      <c r="BU10" s="13"/>
      <c r="BV10" s="45"/>
      <c r="BW10" s="13"/>
      <c r="BX10" s="14"/>
    </row>
    <row r="11" spans="1:76" x14ac:dyDescent="0.2">
      <c r="A11" s="9" t="s">
        <v>28</v>
      </c>
      <c r="B11" s="10">
        <v>7.28</v>
      </c>
      <c r="C11" s="109">
        <f t="shared" ref="C11:C13" si="4">IF(AND((B11&gt;0),(B$5&gt;0)),(B11/B$5*100),"")</f>
        <v>10.875410815655812</v>
      </c>
      <c r="D11" s="10"/>
      <c r="E11" s="19" t="str">
        <f t="shared" ref="E11:E13" si="5">IF(AND((D11&gt;0),(D$5&gt;0)),(D11/D$5*100),"")</f>
        <v/>
      </c>
      <c r="F11" s="10"/>
      <c r="G11" s="19" t="str">
        <f t="shared" ref="G11:G13" si="6">IF(AND((F11&gt;0),(F$5&gt;0)),(F11/F$5*100),"")</f>
        <v/>
      </c>
      <c r="H11" s="10"/>
      <c r="I11" s="19" t="str">
        <f t="shared" ref="I11:I13" si="7">IF(AND((H11&gt;0),(H$5&gt;0)),(H11/H$5*100),"")</f>
        <v/>
      </c>
      <c r="J11" s="10"/>
      <c r="K11" s="19" t="str">
        <f t="shared" ref="K11:K13" si="8">IF(AND((J11&gt;0),(J$5&gt;0)),(J11/J$5*100),"")</f>
        <v/>
      </c>
      <c r="L11" s="10"/>
      <c r="M11" s="19" t="str">
        <f t="shared" ref="M11:M13" si="9">IF(AND((L11&gt;0),(L$5&gt;0)),(L11/L$5*100),"")</f>
        <v/>
      </c>
      <c r="N11" s="10"/>
      <c r="O11" s="19" t="str">
        <f t="shared" ref="O11:O13" si="10">IF(AND((N11&gt;0),(N$5&gt;0)),(N11/N$5*100),"")</f>
        <v/>
      </c>
      <c r="P11" s="10"/>
      <c r="Q11" s="19" t="str">
        <f t="shared" ref="Q11:Q13" si="11">IF(AND((P11&gt;0),(P$5&gt;0)),(P11/P$5*100),"")</f>
        <v/>
      </c>
      <c r="R11" s="10"/>
      <c r="S11" s="19" t="str">
        <f t="shared" ref="S11:S13" si="12">IF(AND((R11&gt;0),(R$5&gt;0)),(R11/R$5*100),"")</f>
        <v/>
      </c>
      <c r="T11" s="10"/>
      <c r="U11" s="19" t="str">
        <f t="shared" ref="U11:U13" si="13">IF(AND((T11&gt;0),(T$5&gt;0)),(T11/T$5*100),"")</f>
        <v/>
      </c>
      <c r="V11" s="10"/>
      <c r="W11" s="19" t="str">
        <f t="shared" ref="W11:W13" si="14">IF(AND((V11&gt;0),(V$5&gt;0)),(V11/V$5*100),"")</f>
        <v/>
      </c>
      <c r="X11" s="10"/>
      <c r="Y11" s="19" t="str">
        <f t="shared" ref="Y11:Y13" si="15">IF(AND((X11&gt;0),(X$5&gt;0)),(X11/X$5*100),"")</f>
        <v/>
      </c>
      <c r="Z11" s="10"/>
      <c r="AA11" s="19" t="str">
        <f t="shared" ref="AA11:AA13" si="16">IF(AND((Z11&gt;0),(Z$5&gt;0)),(Z11/Z$5*100),"")</f>
        <v/>
      </c>
      <c r="AB11" s="10"/>
      <c r="AC11" s="19" t="str">
        <f t="shared" ref="AC11:AC13" si="17">IF(AND((AB11&gt;0),(AB$5&gt;0)),(AB11/AB$5*100),"")</f>
        <v/>
      </c>
      <c r="AD11" s="10"/>
      <c r="AE11" s="19" t="str">
        <f t="shared" ref="AE11:AE13" si="18">IF(AND((AD11&gt;0),(AD$5&gt;0)),(AD11/AD$5*100),"")</f>
        <v/>
      </c>
      <c r="AF11" s="10"/>
      <c r="AG11" s="19" t="str">
        <f t="shared" ref="AG11:AG13" si="19">IF(AND((AF11&gt;0),(AF$5&gt;0)),(AF11/AF$5*100),"")</f>
        <v/>
      </c>
      <c r="AH11" s="10"/>
      <c r="AI11" s="19"/>
      <c r="AJ11" s="10"/>
      <c r="AK11" s="19"/>
      <c r="AL11" s="10"/>
      <c r="AM11" s="19" t="str">
        <f t="shared" ref="AM11:AM13" si="20">IF(AND((AL11&gt;0),(AL$5&gt;0)),(AL11/AL$5*100),"")</f>
        <v/>
      </c>
      <c r="AN11" s="10"/>
      <c r="AO11" s="19" t="str">
        <f t="shared" ref="AO11:AO13" si="21">IF(AND((AN11&gt;0),(AN$5&gt;0)),(AN11/AN$5*100),"")</f>
        <v/>
      </c>
      <c r="AP11" s="10"/>
      <c r="AQ11" s="19" t="str">
        <f t="shared" ref="AQ11:AQ13" si="22">IF(AND((AP11&gt;0),(AP$5&gt;0)),(AP11/AP$5*100),"")</f>
        <v/>
      </c>
      <c r="AR11" s="10"/>
      <c r="AS11" s="19" t="str">
        <f t="shared" ref="AS11:AS13" si="23">IF(AND((AR11&gt;0),(AR$5&gt;0)),(AR11/AR$5*100),"")</f>
        <v/>
      </c>
      <c r="AT11" s="10"/>
      <c r="AU11" s="19" t="str">
        <f t="shared" ref="AU11:AU13" si="24">IF(AND((AT11&gt;0),(AT$5&gt;0)),(AT11/AT$5*100),"")</f>
        <v/>
      </c>
      <c r="AV11" s="10"/>
      <c r="AW11" s="19" t="str">
        <f t="shared" ref="AW11:AW13" si="25">IF(AND((AV11&gt;0),(AV$5&gt;0)),(AV11/AV$5*100),"")</f>
        <v/>
      </c>
      <c r="AX11" s="10"/>
      <c r="AY11" s="19" t="str">
        <f t="shared" ref="AY11:AY13" si="26">IF(AND((AX11&gt;0),(AX$5&gt;0)),(AX11/AX$5*100),"")</f>
        <v/>
      </c>
      <c r="AZ11" s="10"/>
      <c r="BA11" s="19" t="str">
        <f t="shared" ref="BA11:BA13" si="27">IF(AND((AZ11&gt;0),(AZ$5&gt;0)),(AZ11/AZ$5*100),"")</f>
        <v/>
      </c>
      <c r="BB11" s="10"/>
      <c r="BC11" s="19" t="str">
        <f t="shared" ref="BC11:BC13" si="28">IF(AND((BB11&gt;0),(BB$5&gt;0)),(BB11/BB$5*100),"")</f>
        <v/>
      </c>
      <c r="BD11" s="10"/>
      <c r="BE11" s="19" t="str">
        <f t="shared" ref="BE11:BE13" si="29">IF(AND((BD11&gt;0),(BD$5&gt;0)),(BD11/BD$5*100),"")</f>
        <v/>
      </c>
      <c r="BF11" s="10"/>
      <c r="BG11" s="19" t="str">
        <f t="shared" ref="BG11:BG13" si="30">IF(AND((BF11&gt;0),(BF$5&gt;0)),(BF11/BF$5*100),"")</f>
        <v/>
      </c>
      <c r="BH11" s="10"/>
      <c r="BI11" s="19" t="str">
        <f t="shared" ref="BI11:BI13" si="31">IF(AND((BH11&gt;0),(BH$5&gt;0)),(BH11/BH$5*100),"")</f>
        <v/>
      </c>
      <c r="BK11" s="11" t="str">
        <f t="shared" si="0"/>
        <v xml:space="preserve">     Macroplacoid 1</v>
      </c>
      <c r="BL11" s="12">
        <f>COUNT(B11,D11,F11,H11,J11,L11,N11,P11,R11,T11,V11,X11,Z11,AB11,AD11,AF11,AH11,AJ11,AL11,AN11,AP11,AR11,AT11,AV11,AX11,AZ11,BB11,BD11,BF11,BH11)</f>
        <v>1</v>
      </c>
      <c r="BM11" s="39">
        <f>IF(SUM(B11,D11,F11,H11,J11,L11,N11,P11,R11,T11,V11,X11,Z11,AB11,AD11,AF11,AH11,AJ11,AL11,AN11,AP11,AR11,AT11,AV11,AX11,AZ11,BB11,BD11,BF11,BH11)&gt;0,MIN(B11,D11,F11,H11,J11,L11,N11,P11,R11,T11,V11,X11,Z11,AB11,AD11,AF11,AH11,AJ11,AL11,AN11,AP11,AR11,AT11,AV11,AX11,AZ11,BB11,BD11,BF11,BH11),"")</f>
        <v>7.28</v>
      </c>
      <c r="BN11" s="13" t="str">
        <f t="shared" si="2"/>
        <v>–</v>
      </c>
      <c r="BO11" s="40">
        <f>IF(SUM(B11,D11,F11,H11,J11,L11,N11,P11,R11,T11,V11,X11,Z11,AB11,AD11,AF11,AH11,AJ11,AL11,AN11,AP11,AR11,AT11,AV11,AX11,AZ11,BB11,BD11,BF11,BH11)&gt;0,MAX(B11,D11,F11,H11,J11,L11,N11,P11,R11,T11,V11,X11,Z11,AB11,AD11,AF11,AH11,AJ11,AL11,AN11,AP11,AR11,AT11,AV11,AX11,AZ11,BB11,BD11,BF11,BH11),"")</f>
        <v>7.28</v>
      </c>
      <c r="BP11" s="41">
        <f>IF(SUM(C11,E11,G11,I11,K11,M11,O11,Q11,S11,U11,W11,Y11,AA11,AC11,AE11,AG11,AI11,AK11,AM11,AO11,AQ11,AS11,AU11,AW11,AY11,BA11,BC11,BE11,BG11,BI11)&gt;0,MIN(C11,E11,G11,I11,K11,M11,O11,Q11,S11,U11,W11,Y11,AA11,AC11,AE11,AG11,AI11,AK11,AM11,AO11,AQ11,AS11,AU11,AW11,AY11,BA11,BC11,BE11,BG11,BI11),"")</f>
        <v>10.875410815655812</v>
      </c>
      <c r="BQ11" s="14" t="str">
        <f t="shared" si="3"/>
        <v>–</v>
      </c>
      <c r="BR11" s="42">
        <f>IF(SUM(C11,E11,G11,I11,K11,M11,O11,Q11,S11,U11,W11,Y11,AA11,AC11,AE11,AG11,AI11,AK11,AM11,AO11,AQ11,AS11,AU11,AW11,AY11,BA11,BC11,BE11,BG11,BI11)&gt;0,MAX(C11,E11,G11,I11,K11,M11,O11,Q11,S11,U11,W11,Y11,AA11,AC11,AE11,AG11,AI11,AK11,AM11,AO11,AQ11,AS11,AU11,AW11,AY11,BA11,BC11,BE11,BG11,BI11),"")</f>
        <v>10.875410815655812</v>
      </c>
      <c r="BS11" s="43">
        <f t="shared" ref="BS11:BT13" si="32">IF(SUM(B11,D11,F11,H11,J11,L11,N11,P11,R11,T11,V11,X11,Z11,AB11,AD11,AF11,AH11,AJ11,AL11,AN11,AP11,AR11,AT11,AV11,AX11,AZ11,BB11,BD11,BF11,BH11)&gt;0,AVERAGE(B11,D11,F11,H11,J11,L11,N11,P11,R11,T11,V11,X11,Z11,AB11,AD11,AF11,AH11,AJ11,AL11,AN11,AP11,AR11,AT11,AV11,AX11,AZ11,BB11,BD11,BF11,BH11),"?")</f>
        <v>7.28</v>
      </c>
      <c r="BT11" s="44">
        <f t="shared" si="32"/>
        <v>10.875410815655812</v>
      </c>
      <c r="BU11" s="13" t="str">
        <f t="shared" ref="BU11:BV13" si="33">IF(COUNT(B11,D11,F11,H11,J11,L11,N11,P11,R11,T11,V11,X11,Z11,AB11,AD11,AF11,AH11,AJ11,AL11,AN11,AP11,AR11,AT11,AV11,AX11,AZ11,BB11,BD11,BF11,BH11)&gt;1,STDEV(B11,D11,F11,H11,J11,L11,N11,P11,R11,T11,V11,X11,Z11,AB11,AD11,AF11,AH11,AJ11,AL11,AN11,AP11,AR11,AT11,AV11,AX11,AZ11,BB11,BD11,BF11,BH11),"?")</f>
        <v>?</v>
      </c>
      <c r="BV11" s="45" t="str">
        <f t="shared" si="33"/>
        <v>?</v>
      </c>
      <c r="BW11" s="13">
        <f t="shared" ref="BW11:BX13" si="34">IF(COUNT(B11)&gt;0,B11,"?")</f>
        <v>7.28</v>
      </c>
      <c r="BX11" s="14">
        <f t="shared" si="34"/>
        <v>10.875410815655812</v>
      </c>
    </row>
    <row r="12" spans="1:76" x14ac:dyDescent="0.2">
      <c r="A12" s="9" t="s">
        <v>29</v>
      </c>
      <c r="B12" s="10">
        <v>6.71</v>
      </c>
      <c r="C12" s="109">
        <f t="shared" si="4"/>
        <v>10.023902001792651</v>
      </c>
      <c r="D12" s="10"/>
      <c r="E12" s="19" t="str">
        <f t="shared" si="5"/>
        <v/>
      </c>
      <c r="F12" s="10"/>
      <c r="G12" s="19" t="str">
        <f t="shared" si="6"/>
        <v/>
      </c>
      <c r="H12" s="10"/>
      <c r="I12" s="19" t="str">
        <f t="shared" si="7"/>
        <v/>
      </c>
      <c r="J12" s="10"/>
      <c r="K12" s="19" t="str">
        <f t="shared" si="8"/>
        <v/>
      </c>
      <c r="L12" s="10"/>
      <c r="M12" s="19" t="str">
        <f t="shared" si="9"/>
        <v/>
      </c>
      <c r="N12" s="10"/>
      <c r="O12" s="19" t="str">
        <f t="shared" si="10"/>
        <v/>
      </c>
      <c r="P12" s="10"/>
      <c r="Q12" s="19" t="str">
        <f t="shared" si="11"/>
        <v/>
      </c>
      <c r="R12" s="10"/>
      <c r="S12" s="19" t="str">
        <f t="shared" si="12"/>
        <v/>
      </c>
      <c r="T12" s="10"/>
      <c r="U12" s="19" t="str">
        <f t="shared" si="13"/>
        <v/>
      </c>
      <c r="V12" s="10"/>
      <c r="W12" s="19" t="str">
        <f t="shared" si="14"/>
        <v/>
      </c>
      <c r="X12" s="10"/>
      <c r="Y12" s="19" t="str">
        <f t="shared" si="15"/>
        <v/>
      </c>
      <c r="Z12" s="10"/>
      <c r="AA12" s="19" t="str">
        <f t="shared" si="16"/>
        <v/>
      </c>
      <c r="AB12" s="10"/>
      <c r="AC12" s="19" t="str">
        <f t="shared" si="17"/>
        <v/>
      </c>
      <c r="AD12" s="10"/>
      <c r="AE12" s="19" t="str">
        <f t="shared" si="18"/>
        <v/>
      </c>
      <c r="AF12" s="10"/>
      <c r="AG12" s="19" t="str">
        <f t="shared" si="19"/>
        <v/>
      </c>
      <c r="AH12" s="10"/>
      <c r="AI12" s="19"/>
      <c r="AJ12" s="10"/>
      <c r="AK12" s="19"/>
      <c r="AL12" s="10"/>
      <c r="AM12" s="19" t="str">
        <f t="shared" si="20"/>
        <v/>
      </c>
      <c r="AN12" s="10"/>
      <c r="AO12" s="19" t="str">
        <f t="shared" si="21"/>
        <v/>
      </c>
      <c r="AP12" s="10"/>
      <c r="AQ12" s="19" t="str">
        <f t="shared" si="22"/>
        <v/>
      </c>
      <c r="AR12" s="10"/>
      <c r="AS12" s="19" t="str">
        <f t="shared" si="23"/>
        <v/>
      </c>
      <c r="AT12" s="10"/>
      <c r="AU12" s="19" t="str">
        <f t="shared" si="24"/>
        <v/>
      </c>
      <c r="AV12" s="10"/>
      <c r="AW12" s="19" t="str">
        <f t="shared" si="25"/>
        <v/>
      </c>
      <c r="AX12" s="10"/>
      <c r="AY12" s="19" t="str">
        <f t="shared" si="26"/>
        <v/>
      </c>
      <c r="AZ12" s="10"/>
      <c r="BA12" s="19" t="str">
        <f t="shared" si="27"/>
        <v/>
      </c>
      <c r="BB12" s="10"/>
      <c r="BC12" s="19" t="str">
        <f t="shared" si="28"/>
        <v/>
      </c>
      <c r="BD12" s="10"/>
      <c r="BE12" s="19" t="str">
        <f t="shared" si="29"/>
        <v/>
      </c>
      <c r="BF12" s="10"/>
      <c r="BG12" s="19" t="str">
        <f t="shared" si="30"/>
        <v/>
      </c>
      <c r="BH12" s="10"/>
      <c r="BI12" s="19" t="str">
        <f t="shared" si="31"/>
        <v/>
      </c>
      <c r="BK12" s="11" t="str">
        <f t="shared" si="0"/>
        <v xml:space="preserve">     Macroplacoid 2</v>
      </c>
      <c r="BL12" s="12">
        <f>COUNT(B12,D12,F12,H12,J12,L12,N12,P12,R12,T12,V12,X12,Z12,AB12,AD12,AF12,AH12,AJ12,AL12,AN12,AP12,AR12,AT12,AV12,AX12,AZ12,BB12,BD12,BF12,BH12)</f>
        <v>1</v>
      </c>
      <c r="BM12" s="39">
        <f>IF(SUM(B12,D12,F12,H12,J12,L12,N12,P12,R12,T12,V12,X12,Z12,AB12,AD12,AF12,AH12,AJ12,AL12,AN12,AP12,AR12,AT12,AV12,AX12,AZ12,BB12,BD12,BF12,BH12)&gt;0,MIN(B12,D12,F12,H12,J12,L12,N12,P12,R12,T12,V12,X12,Z12,AB12,AD12,AF12,AH12,AJ12,AL12,AN12,AP12,AR12,AT12,AV12,AX12,AZ12,BB12,BD12,BF12,BH12),"")</f>
        <v>6.71</v>
      </c>
      <c r="BN12" s="13" t="str">
        <f t="shared" si="2"/>
        <v>–</v>
      </c>
      <c r="BO12" s="40">
        <f>IF(SUM(B12,D12,F12,H12,J12,L12,N12,P12,R12,T12,V12,X12,Z12,AB12,AD12,AF12,AH12,AJ12,AL12,AN12,AP12,AR12,AT12,AV12,AX12,AZ12,BB12,BD12,BF12,BH12)&gt;0,MAX(B12,D12,F12,H12,J12,L12,N12,P12,R12,T12,V12,X12,Z12,AB12,AD12,AF12,AH12,AJ12,AL12,AN12,AP12,AR12,AT12,AV12,AX12,AZ12,BB12,BD12,BF12,BH12),"")</f>
        <v>6.71</v>
      </c>
      <c r="BP12" s="41">
        <f>IF(SUM(C12,E12,G12,I12,K12,M12,O12,Q12,S12,U12,W12,Y12,AA12,AC12,AE12,AG12,AI12,AK12,AM12,AO12,AQ12,AS12,AU12,AW12,AY12,BA12,BC12,BE12,BG12,BI12)&gt;0,MIN(C12,E12,G12,I12,K12,M12,O12,Q12,S12,U12,W12,Y12,AA12,AC12,AE12,AG12,AI12,AK12,AM12,AO12,AQ12,AS12,AU12,AW12,AY12,BA12,BC12,BE12,BG12,BI12),"")</f>
        <v>10.023902001792651</v>
      </c>
      <c r="BQ12" s="14" t="str">
        <f t="shared" si="3"/>
        <v>–</v>
      </c>
      <c r="BR12" s="42">
        <f>IF(SUM(C12,E12,G12,I12,K12,M12,O12,Q12,S12,U12,W12,Y12,AA12,AC12,AE12,AG12,AI12,AK12,AM12,AO12,AQ12,AS12,AU12,AW12,AY12,BA12,BC12,BE12,BG12,BI12)&gt;0,MAX(C12,E12,G12,I12,K12,M12,O12,Q12,S12,U12,W12,Y12,AA12,AC12,AE12,AG12,AI12,AK12,AM12,AO12,AQ12,AS12,AU12,AW12,AY12,BA12,BC12,BE12,BG12,BI12),"")</f>
        <v>10.023902001792651</v>
      </c>
      <c r="BS12" s="43">
        <f t="shared" si="32"/>
        <v>6.71</v>
      </c>
      <c r="BT12" s="44">
        <f t="shared" si="32"/>
        <v>10.023902001792651</v>
      </c>
      <c r="BU12" s="13" t="str">
        <f t="shared" si="33"/>
        <v>?</v>
      </c>
      <c r="BV12" s="45" t="str">
        <f t="shared" si="33"/>
        <v>?</v>
      </c>
      <c r="BW12" s="13">
        <f t="shared" si="34"/>
        <v>6.71</v>
      </c>
      <c r="BX12" s="14">
        <f t="shared" si="34"/>
        <v>10.023902001792651</v>
      </c>
    </row>
    <row r="13" spans="1:76" x14ac:dyDescent="0.2">
      <c r="A13" s="9" t="s">
        <v>30</v>
      </c>
      <c r="B13" s="10">
        <v>15.96</v>
      </c>
      <c r="C13" s="109">
        <f t="shared" si="4"/>
        <v>23.842246788168513</v>
      </c>
      <c r="D13" s="10"/>
      <c r="E13" s="19" t="str">
        <f t="shared" si="5"/>
        <v/>
      </c>
      <c r="F13" s="10"/>
      <c r="G13" s="19" t="str">
        <f t="shared" si="6"/>
        <v/>
      </c>
      <c r="H13" s="10"/>
      <c r="I13" s="19" t="str">
        <f t="shared" si="7"/>
        <v/>
      </c>
      <c r="J13" s="10"/>
      <c r="K13" s="19" t="str">
        <f t="shared" si="8"/>
        <v/>
      </c>
      <c r="L13" s="10"/>
      <c r="M13" s="19" t="str">
        <f t="shared" si="9"/>
        <v/>
      </c>
      <c r="N13" s="10"/>
      <c r="O13" s="19" t="str">
        <f t="shared" si="10"/>
        <v/>
      </c>
      <c r="P13" s="10"/>
      <c r="Q13" s="19" t="str">
        <f t="shared" si="11"/>
        <v/>
      </c>
      <c r="R13" s="10"/>
      <c r="S13" s="19" t="str">
        <f t="shared" si="12"/>
        <v/>
      </c>
      <c r="T13" s="10"/>
      <c r="U13" s="19" t="str">
        <f t="shared" si="13"/>
        <v/>
      </c>
      <c r="V13" s="10"/>
      <c r="W13" s="19" t="str">
        <f t="shared" si="14"/>
        <v/>
      </c>
      <c r="X13" s="10"/>
      <c r="Y13" s="19" t="str">
        <f t="shared" si="15"/>
        <v/>
      </c>
      <c r="Z13" s="10"/>
      <c r="AA13" s="19" t="str">
        <f t="shared" si="16"/>
        <v/>
      </c>
      <c r="AB13" s="10"/>
      <c r="AC13" s="19" t="str">
        <f t="shared" si="17"/>
        <v/>
      </c>
      <c r="AD13" s="10"/>
      <c r="AE13" s="19" t="str">
        <f t="shared" si="18"/>
        <v/>
      </c>
      <c r="AF13" s="10"/>
      <c r="AG13" s="19" t="str">
        <f t="shared" si="19"/>
        <v/>
      </c>
      <c r="AH13" s="10"/>
      <c r="AI13" s="19"/>
      <c r="AJ13" s="10"/>
      <c r="AK13" s="19"/>
      <c r="AL13" s="10"/>
      <c r="AM13" s="19" t="str">
        <f t="shared" si="20"/>
        <v/>
      </c>
      <c r="AN13" s="10"/>
      <c r="AO13" s="19" t="str">
        <f t="shared" si="21"/>
        <v/>
      </c>
      <c r="AP13" s="10"/>
      <c r="AQ13" s="19" t="str">
        <f t="shared" si="22"/>
        <v/>
      </c>
      <c r="AR13" s="10"/>
      <c r="AS13" s="19" t="str">
        <f t="shared" si="23"/>
        <v/>
      </c>
      <c r="AT13" s="10"/>
      <c r="AU13" s="19" t="str">
        <f t="shared" si="24"/>
        <v/>
      </c>
      <c r="AV13" s="10"/>
      <c r="AW13" s="19" t="str">
        <f t="shared" si="25"/>
        <v/>
      </c>
      <c r="AX13" s="10"/>
      <c r="AY13" s="19" t="str">
        <f t="shared" si="26"/>
        <v/>
      </c>
      <c r="AZ13" s="10"/>
      <c r="BA13" s="19" t="str">
        <f t="shared" si="27"/>
        <v/>
      </c>
      <c r="BB13" s="10"/>
      <c r="BC13" s="19" t="str">
        <f t="shared" si="28"/>
        <v/>
      </c>
      <c r="BD13" s="10"/>
      <c r="BE13" s="19" t="str">
        <f t="shared" si="29"/>
        <v/>
      </c>
      <c r="BF13" s="10"/>
      <c r="BG13" s="19" t="str">
        <f t="shared" si="30"/>
        <v/>
      </c>
      <c r="BH13" s="10"/>
      <c r="BI13" s="19" t="str">
        <f t="shared" si="31"/>
        <v/>
      </c>
      <c r="BK13" s="11" t="str">
        <f t="shared" si="0"/>
        <v xml:space="preserve">     Placoid row</v>
      </c>
      <c r="BL13" s="12">
        <f>COUNT(B13,D13,F13,H13,J13,L13,N13,P13,R13,T13,V13,X13,Z13,AB13,AD13,AF13,AH13,AJ13,AL13,AN13,AP13,AR13,AT13,AV13,AX13,AZ13,BB13,BD13,BF13,BH13)</f>
        <v>1</v>
      </c>
      <c r="BM13" s="39">
        <f>IF(SUM(B13,D13,F13,H13,J13,L13,N13,P13,R13,T13,V13,X13,Z13,AB13,AD13,AF13,AH13,AJ13,AL13,AN13,AP13,AR13,AT13,AV13,AX13,AZ13,BB13,BD13,BF13,BH13)&gt;0,MIN(B13,D13,F13,H13,J13,L13,N13,P13,R13,T13,V13,X13,Z13,AB13,AD13,AF13,AH13,AJ13,AL13,AN13,AP13,AR13,AT13,AV13,AX13,AZ13,BB13,BD13,BF13,BH13),"")</f>
        <v>15.96</v>
      </c>
      <c r="BN13" s="13" t="str">
        <f t="shared" si="2"/>
        <v>–</v>
      </c>
      <c r="BO13" s="40">
        <f>IF(SUM(B13,D13,F13,H13,J13,L13,N13,P13,R13,T13,V13,X13,Z13,AB13,AD13,AF13,AH13,AJ13,AL13,AN13,AP13,AR13,AT13,AV13,AX13,AZ13,BB13,BD13,BF13,BH13)&gt;0,MAX(B13,D13,F13,H13,J13,L13,N13,P13,R13,T13,V13,X13,Z13,AB13,AD13,AF13,AH13,AJ13,AL13,AN13,AP13,AR13,AT13,AV13,AX13,AZ13,BB13,BD13,BF13,BH13),"")</f>
        <v>15.96</v>
      </c>
      <c r="BP13" s="41">
        <f>IF(SUM(C13,E13,G13,I13,K13,M13,O13,Q13,S13,U13,W13,Y13,AA13,AC13,AE13,AG13,AI13,AK13,AM13,AO13,AQ13,AS13,AU13,AW13,AY13,BA13,BC13,BE13,BG13,BI13)&gt;0,MIN(C13,E13,G13,I13,K13,M13,O13,Q13,S13,U13,W13,Y13,AA13,AC13,AE13,AG13,AI13,AK13,AM13,AO13,AQ13,AS13,AU13,AW13,AY13,BA13,BC13,BE13,BG13,BI13),"")</f>
        <v>23.842246788168513</v>
      </c>
      <c r="BQ13" s="14" t="str">
        <f t="shared" si="3"/>
        <v>–</v>
      </c>
      <c r="BR13" s="42">
        <f>IF(SUM(C13,E13,G13,I13,K13,M13,O13,Q13,S13,U13,W13,Y13,AA13,AC13,AE13,AG13,AI13,AK13,AM13,AO13,AQ13,AS13,AU13,AW13,AY13,BA13,BC13,BE13,BG13,BI13)&gt;0,MAX(C13,E13,G13,I13,K13,M13,O13,Q13,S13,U13,W13,Y13,AA13,AC13,AE13,AG13,AI13,AK13,AM13,AO13,AQ13,AS13,AU13,AW13,AY13,BA13,BC13,BE13,BG13,BI13),"")</f>
        <v>23.842246788168513</v>
      </c>
      <c r="BS13" s="43">
        <f t="shared" si="32"/>
        <v>15.96</v>
      </c>
      <c r="BT13" s="44">
        <f t="shared" si="32"/>
        <v>23.842246788168513</v>
      </c>
      <c r="BU13" s="13" t="str">
        <f t="shared" si="33"/>
        <v>?</v>
      </c>
      <c r="BV13" s="45" t="str">
        <f t="shared" si="33"/>
        <v>?</v>
      </c>
      <c r="BW13" s="13">
        <f t="shared" si="34"/>
        <v>15.96</v>
      </c>
      <c r="BX13" s="14">
        <f t="shared" si="34"/>
        <v>23.842246788168513</v>
      </c>
    </row>
    <row r="14" spans="1:76" x14ac:dyDescent="0.2">
      <c r="A14" s="20" t="s">
        <v>77</v>
      </c>
      <c r="B14" s="24"/>
      <c r="C14" s="209"/>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47"/>
      <c r="AF14" s="24"/>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47"/>
      <c r="BK14" s="11" t="str">
        <f t="shared" si="0"/>
        <v>Claw I heights</v>
      </c>
      <c r="BL14" s="12"/>
      <c r="BM14" s="39"/>
      <c r="BN14" s="13"/>
      <c r="BO14" s="40"/>
      <c r="BP14" s="41"/>
      <c r="BQ14" s="14"/>
      <c r="BR14" s="42"/>
      <c r="BS14" s="43"/>
      <c r="BT14" s="44"/>
      <c r="BU14" s="13"/>
      <c r="BV14" s="45"/>
      <c r="BW14" s="13"/>
      <c r="BX14" s="14"/>
    </row>
    <row r="15" spans="1:76" x14ac:dyDescent="0.2">
      <c r="A15" s="9" t="s">
        <v>31</v>
      </c>
      <c r="B15" s="10">
        <v>8.1199999999999992</v>
      </c>
      <c r="C15" s="109">
        <f t="shared" ref="C15:C21" si="35">IF(AND((B15&gt;0),(B$5&gt;0)),(B15/B$5*100),"")</f>
        <v>12.130265909769943</v>
      </c>
      <c r="D15" s="10"/>
      <c r="E15" s="19" t="str">
        <f t="shared" ref="E15:E17" si="36">IF(AND((D15&gt;0),(D$5&gt;0)),(D15/D$5*100),"")</f>
        <v/>
      </c>
      <c r="F15" s="10"/>
      <c r="G15" s="19" t="str">
        <f t="shared" ref="G15:G17" si="37">IF(AND((F15&gt;0),(F$5&gt;0)),(F15/F$5*100),"")</f>
        <v/>
      </c>
      <c r="H15" s="10"/>
      <c r="I15" s="19" t="str">
        <f t="shared" ref="I15:I17" si="38">IF(AND((H15&gt;0),(H$5&gt;0)),(H15/H$5*100),"")</f>
        <v/>
      </c>
      <c r="J15" s="10"/>
      <c r="K15" s="19" t="str">
        <f t="shared" ref="K15:K17" si="39">IF(AND((J15&gt;0),(J$5&gt;0)),(J15/J$5*100),"")</f>
        <v/>
      </c>
      <c r="L15" s="10"/>
      <c r="M15" s="19" t="str">
        <f t="shared" ref="M15:M17" si="40">IF(AND((L15&gt;0),(L$5&gt;0)),(L15/L$5*100),"")</f>
        <v/>
      </c>
      <c r="N15" s="10"/>
      <c r="O15" s="19" t="str">
        <f t="shared" ref="O15:O17" si="41">IF(AND((N15&gt;0),(N$5&gt;0)),(N15/N$5*100),"")</f>
        <v/>
      </c>
      <c r="P15" s="10"/>
      <c r="Q15" s="19" t="str">
        <f t="shared" ref="Q15:Q17" si="42">IF(AND((P15&gt;0),(P$5&gt;0)),(P15/P$5*100),"")</f>
        <v/>
      </c>
      <c r="R15" s="10"/>
      <c r="S15" s="19" t="str">
        <f t="shared" ref="S15:S17" si="43">IF(AND((R15&gt;0),(R$5&gt;0)),(R15/R$5*100),"")</f>
        <v/>
      </c>
      <c r="T15" s="10"/>
      <c r="U15" s="19" t="str">
        <f t="shared" ref="U15:U17" si="44">IF(AND((T15&gt;0),(T$5&gt;0)),(T15/T$5*100),"")</f>
        <v/>
      </c>
      <c r="V15" s="10"/>
      <c r="W15" s="19" t="str">
        <f t="shared" ref="W15:W17" si="45">IF(AND((V15&gt;0),(V$5&gt;0)),(V15/V$5*100),"")</f>
        <v/>
      </c>
      <c r="X15" s="10"/>
      <c r="Y15" s="19" t="str">
        <f t="shared" ref="Y15:Y17" si="46">IF(AND((X15&gt;0),(X$5&gt;0)),(X15/X$5*100),"")</f>
        <v/>
      </c>
      <c r="Z15" s="10"/>
      <c r="AA15" s="19" t="str">
        <f t="shared" ref="AA15:AA17" si="47">IF(AND((Z15&gt;0),(Z$5&gt;0)),(Z15/Z$5*100),"")</f>
        <v/>
      </c>
      <c r="AB15" s="10"/>
      <c r="AC15" s="19" t="str">
        <f t="shared" ref="AC15:AC21" si="48">IF(AND((AB15&gt;0),(AB$5&gt;0)),(AB15/AB$5*100),"")</f>
        <v/>
      </c>
      <c r="AD15" s="10"/>
      <c r="AE15" s="19" t="str">
        <f t="shared" ref="AE15:AE21" si="49">IF(AND((AD15&gt;0),(AD$5&gt;0)),(AD15/AD$5*100),"")</f>
        <v/>
      </c>
      <c r="AF15" s="10"/>
      <c r="AG15" s="19" t="str">
        <f t="shared" ref="AG15:AG21" si="50">IF(AND((AF15&gt;0),(AF$5&gt;0)),(AF15/AF$5*100),"")</f>
        <v/>
      </c>
      <c r="AH15" s="10"/>
      <c r="AI15" s="19"/>
      <c r="AJ15" s="10"/>
      <c r="AK15" s="19"/>
      <c r="AL15" s="10"/>
      <c r="AM15" s="19" t="str">
        <f t="shared" ref="AM15:AM21" si="51">IF(AND((AL15&gt;0),(AL$5&gt;0)),(AL15/AL$5*100),"")</f>
        <v/>
      </c>
      <c r="AN15" s="10"/>
      <c r="AO15" s="19" t="str">
        <f t="shared" ref="AO15:AO21" si="52">IF(AND((AN15&gt;0),(AN$5&gt;0)),(AN15/AN$5*100),"")</f>
        <v/>
      </c>
      <c r="AP15" s="10"/>
      <c r="AQ15" s="19" t="str">
        <f t="shared" ref="AQ15:AQ21" si="53">IF(AND((AP15&gt;0),(AP$5&gt;0)),(AP15/AP$5*100),"")</f>
        <v/>
      </c>
      <c r="AR15" s="10"/>
      <c r="AS15" s="19" t="str">
        <f t="shared" ref="AS15:AS21" si="54">IF(AND((AR15&gt;0),(AR$5&gt;0)),(AR15/AR$5*100),"")</f>
        <v/>
      </c>
      <c r="AT15" s="10"/>
      <c r="AU15" s="19" t="str">
        <f t="shared" ref="AU15:AU21" si="55">IF(AND((AT15&gt;0),(AT$5&gt;0)),(AT15/AT$5*100),"")</f>
        <v/>
      </c>
      <c r="AV15" s="10"/>
      <c r="AW15" s="19" t="str">
        <f t="shared" ref="AW15:AW21" si="56">IF(AND((AV15&gt;0),(AV$5&gt;0)),(AV15/AV$5*100),"")</f>
        <v/>
      </c>
      <c r="AX15" s="10"/>
      <c r="AY15" s="19" t="str">
        <f t="shared" ref="AY15:AY21" si="57">IF(AND((AX15&gt;0),(AX$5&gt;0)),(AX15/AX$5*100),"")</f>
        <v/>
      </c>
      <c r="AZ15" s="10"/>
      <c r="BA15" s="19" t="str">
        <f t="shared" ref="BA15:BA21" si="58">IF(AND((AZ15&gt;0),(AZ$5&gt;0)),(AZ15/AZ$5*100),"")</f>
        <v/>
      </c>
      <c r="BB15" s="10"/>
      <c r="BC15" s="19" t="str">
        <f t="shared" ref="BC15:BC21" si="59">IF(AND((BB15&gt;0),(BB$5&gt;0)),(BB15/BB$5*100),"")</f>
        <v/>
      </c>
      <c r="BD15" s="10"/>
      <c r="BE15" s="19" t="str">
        <f t="shared" ref="BE15:BE21" si="60">IF(AND((BD15&gt;0),(BD$5&gt;0)),(BD15/BD$5*100),"")</f>
        <v/>
      </c>
      <c r="BF15" s="10"/>
      <c r="BG15" s="19" t="str">
        <f t="shared" ref="BG15:BG21" si="61">IF(AND((BF15&gt;0),(BF$5&gt;0)),(BF15/BF$5*100),"")</f>
        <v/>
      </c>
      <c r="BH15" s="10"/>
      <c r="BI15" s="19" t="str">
        <f t="shared" ref="BI15:BI21" si="62">IF(AND((BH15&gt;0),(BH$5&gt;0)),(BH15/BH$5*100),"")</f>
        <v/>
      </c>
      <c r="BK15" s="11" t="str">
        <f t="shared" si="0"/>
        <v xml:space="preserve">     External base</v>
      </c>
      <c r="BL15" s="12">
        <f t="shared" ref="BL15:BL22" si="63">COUNT(B15,D15,F15,H15,J15,L15,N15,P15,R15,T15,V15,X15,Z15,AB15,AD15,AF15,AH15,AJ15,AL15,AN15,AP15,AR15,AT15,AV15,AX15,AZ15,BB15,BD15,BF15,BH15)</f>
        <v>1</v>
      </c>
      <c r="BM15" s="39">
        <f t="shared" ref="BM15:BM22" si="64">IF(SUM(B15,D15,F15,H15,J15,L15,N15,P15,R15,T15,V15,X15,Z15,AB15,AD15,AF15,AH15,AJ15,AL15,AN15,AP15,AR15,AT15,AV15,AX15,AZ15,BB15,BD15,BF15,BH15)&gt;0,MIN(B15,D15,F15,H15,J15,L15,N15,P15,R15,T15,V15,X15,Z15,AB15,AD15,AF15,AH15,AJ15,AL15,AN15,AP15,AR15,AT15,AV15,AX15,AZ15,BB15,BD15,BF15,BH15),"")</f>
        <v>8.1199999999999992</v>
      </c>
      <c r="BN15" s="13" t="str">
        <f t="shared" si="2"/>
        <v>–</v>
      </c>
      <c r="BO15" s="40">
        <f t="shared" ref="BO15:BO22" si="65">IF(SUM(B15,D15,F15,H15,J15,L15,N15,P15,R15,T15,V15,X15,Z15,AB15,AD15,AF15,AH15,AJ15,AL15,AN15,AP15,AR15,AT15,AV15,AX15,AZ15,BB15,BD15,BF15,BH15)&gt;0,MAX(B15,D15,F15,H15,J15,L15,N15,P15,R15,T15,V15,X15,Z15,AB15,AD15,AF15,AH15,AJ15,AL15,AN15,AP15,AR15,AT15,AV15,AX15,AZ15,BB15,BD15,BF15,BH15),"")</f>
        <v>8.1199999999999992</v>
      </c>
      <c r="BP15" s="41">
        <f t="shared" ref="BP15:BP22" si="66">IF(SUM(C15,E15,G15,I15,K15,M15,O15,Q15,S15,U15,W15,Y15,AA15,AC15,AE15,AG15,AI15,AK15,AM15,AO15,AQ15,AS15,AU15,AW15,AY15,BA15,BC15,BE15,BG15,BI15)&gt;0,MIN(C15,E15,G15,I15,K15,M15,O15,Q15,S15,U15,W15,Y15,AA15,AC15,AE15,AG15,AI15,AK15,AM15,AO15,AQ15,AS15,AU15,AW15,AY15,BA15,BC15,BE15,BG15,BI15),"")</f>
        <v>12.130265909769943</v>
      </c>
      <c r="BQ15" s="14" t="str">
        <f t="shared" si="3"/>
        <v>–</v>
      </c>
      <c r="BR15" s="42">
        <f t="shared" ref="BR15:BR22" si="67">IF(SUM(C15,E15,G15,I15,K15,M15,O15,Q15,S15,U15,W15,Y15,AA15,AC15,AE15,AG15,AI15,AK15,AM15,AO15,AQ15,AS15,AU15,AW15,AY15,BA15,BC15,BE15,BG15,BI15)&gt;0,MAX(C15,E15,G15,I15,K15,M15,O15,Q15,S15,U15,W15,Y15,AA15,AC15,AE15,AG15,AI15,AK15,AM15,AO15,AQ15,AS15,AU15,AW15,AY15,BA15,BC15,BE15,BG15,BI15),"")</f>
        <v>12.130265909769943</v>
      </c>
      <c r="BS15" s="43">
        <f t="shared" ref="BS15:BT17" si="68">IF(SUM(B15,D15,F15,H15,J15,L15,N15,P15,R15,T15,V15,X15,Z15,AB15,AD15,AF15,AH15,AJ15,AL15,AN15,AP15,AR15,AT15,AV15,AX15,AZ15,BB15,BD15,BF15,BH15)&gt;0,AVERAGE(B15,D15,F15,H15,J15,L15,N15,P15,R15,T15,V15,X15,Z15,AB15,AD15,AF15,AH15,AJ15,AL15,AN15,AP15,AR15,AT15,AV15,AX15,AZ15,BB15,BD15,BF15,BH15),"?")</f>
        <v>8.1199999999999992</v>
      </c>
      <c r="BT15" s="44">
        <f t="shared" si="68"/>
        <v>12.130265909769943</v>
      </c>
      <c r="BU15" s="13" t="str">
        <f t="shared" ref="BU15:BV17" si="69">IF(COUNT(B15,D15,F15,H15,J15,L15,N15,P15,R15,T15,V15,X15,Z15,AB15,AD15,AF15,AH15,AJ15,AL15,AN15,AP15,AR15,AT15,AV15,AX15,AZ15,BB15,BD15,BF15,BH15)&gt;1,STDEV(B15,D15,F15,H15,J15,L15,N15,P15,R15,T15,V15,X15,Z15,AB15,AD15,AF15,AH15,AJ15,AL15,AN15,AP15,AR15,AT15,AV15,AX15,AZ15,BB15,BD15,BF15,BH15),"?")</f>
        <v>?</v>
      </c>
      <c r="BV15" s="45" t="str">
        <f t="shared" si="69"/>
        <v>?</v>
      </c>
      <c r="BW15" s="13">
        <f t="shared" ref="BW15:BX17" si="70">IF(COUNT(B15)&gt;0,B15,"?")</f>
        <v>8.1199999999999992</v>
      </c>
      <c r="BX15" s="14">
        <f t="shared" si="70"/>
        <v>12.130265909769943</v>
      </c>
    </row>
    <row r="16" spans="1:76" x14ac:dyDescent="0.2">
      <c r="A16" s="9" t="s">
        <v>32</v>
      </c>
      <c r="B16" s="10">
        <v>15.16</v>
      </c>
      <c r="C16" s="109">
        <f t="shared" si="35"/>
        <v>22.647146698536002</v>
      </c>
      <c r="D16" s="10"/>
      <c r="E16" s="19" t="str">
        <f t="shared" si="36"/>
        <v/>
      </c>
      <c r="F16" s="10"/>
      <c r="G16" s="19" t="str">
        <f t="shared" si="37"/>
        <v/>
      </c>
      <c r="H16" s="10"/>
      <c r="I16" s="19" t="str">
        <f t="shared" si="38"/>
        <v/>
      </c>
      <c r="J16" s="10"/>
      <c r="K16" s="19" t="str">
        <f t="shared" si="39"/>
        <v/>
      </c>
      <c r="L16" s="10"/>
      <c r="M16" s="19" t="str">
        <f t="shared" si="40"/>
        <v/>
      </c>
      <c r="N16" s="10"/>
      <c r="O16" s="19" t="str">
        <f t="shared" si="41"/>
        <v/>
      </c>
      <c r="P16" s="10"/>
      <c r="Q16" s="19" t="str">
        <f t="shared" si="42"/>
        <v/>
      </c>
      <c r="R16" s="10"/>
      <c r="S16" s="19" t="str">
        <f t="shared" si="43"/>
        <v/>
      </c>
      <c r="T16" s="10"/>
      <c r="U16" s="19" t="str">
        <f t="shared" si="44"/>
        <v/>
      </c>
      <c r="V16" s="10"/>
      <c r="W16" s="19" t="str">
        <f t="shared" si="45"/>
        <v/>
      </c>
      <c r="X16" s="10"/>
      <c r="Y16" s="19" t="str">
        <f t="shared" si="46"/>
        <v/>
      </c>
      <c r="Z16" s="10"/>
      <c r="AA16" s="19" t="str">
        <f t="shared" si="47"/>
        <v/>
      </c>
      <c r="AB16" s="10"/>
      <c r="AC16" s="19" t="str">
        <f t="shared" si="48"/>
        <v/>
      </c>
      <c r="AD16" s="10"/>
      <c r="AE16" s="19" t="str">
        <f t="shared" si="49"/>
        <v/>
      </c>
      <c r="AF16" s="10"/>
      <c r="AG16" s="19" t="str">
        <f t="shared" si="50"/>
        <v/>
      </c>
      <c r="AH16" s="10"/>
      <c r="AI16" s="19"/>
      <c r="AJ16" s="10"/>
      <c r="AK16" s="19"/>
      <c r="AL16" s="10"/>
      <c r="AM16" s="19" t="str">
        <f t="shared" si="51"/>
        <v/>
      </c>
      <c r="AN16" s="10"/>
      <c r="AO16" s="19" t="str">
        <f t="shared" si="52"/>
        <v/>
      </c>
      <c r="AP16" s="10"/>
      <c r="AQ16" s="19" t="str">
        <f t="shared" si="53"/>
        <v/>
      </c>
      <c r="AR16" s="10"/>
      <c r="AS16" s="19" t="str">
        <f t="shared" si="54"/>
        <v/>
      </c>
      <c r="AT16" s="10"/>
      <c r="AU16" s="19" t="str">
        <f t="shared" si="55"/>
        <v/>
      </c>
      <c r="AV16" s="10"/>
      <c r="AW16" s="19" t="str">
        <f t="shared" si="56"/>
        <v/>
      </c>
      <c r="AX16" s="10"/>
      <c r="AY16" s="19" t="str">
        <f t="shared" si="57"/>
        <v/>
      </c>
      <c r="AZ16" s="10"/>
      <c r="BA16" s="19" t="str">
        <f t="shared" si="58"/>
        <v/>
      </c>
      <c r="BB16" s="10"/>
      <c r="BC16" s="19" t="str">
        <f t="shared" si="59"/>
        <v/>
      </c>
      <c r="BD16" s="10"/>
      <c r="BE16" s="19" t="str">
        <f t="shared" si="60"/>
        <v/>
      </c>
      <c r="BF16" s="10"/>
      <c r="BG16" s="19" t="str">
        <f t="shared" si="61"/>
        <v/>
      </c>
      <c r="BH16" s="10"/>
      <c r="BI16" s="19" t="str">
        <f t="shared" si="62"/>
        <v/>
      </c>
      <c r="BK16" s="11" t="str">
        <f t="shared" si="0"/>
        <v xml:space="preserve">     External primary branch</v>
      </c>
      <c r="BL16" s="12">
        <f t="shared" si="63"/>
        <v>1</v>
      </c>
      <c r="BM16" s="39">
        <f t="shared" si="64"/>
        <v>15.16</v>
      </c>
      <c r="BN16" s="13" t="str">
        <f t="shared" si="2"/>
        <v>–</v>
      </c>
      <c r="BO16" s="40">
        <f t="shared" si="65"/>
        <v>15.16</v>
      </c>
      <c r="BP16" s="41">
        <f t="shared" si="66"/>
        <v>22.647146698536002</v>
      </c>
      <c r="BQ16" s="14" t="str">
        <f t="shared" si="3"/>
        <v>–</v>
      </c>
      <c r="BR16" s="42">
        <f t="shared" si="67"/>
        <v>22.647146698536002</v>
      </c>
      <c r="BS16" s="43">
        <f t="shared" si="68"/>
        <v>15.16</v>
      </c>
      <c r="BT16" s="44">
        <f t="shared" si="68"/>
        <v>22.647146698536002</v>
      </c>
      <c r="BU16" s="13" t="str">
        <f t="shared" si="69"/>
        <v>?</v>
      </c>
      <c r="BV16" s="45" t="str">
        <f t="shared" si="69"/>
        <v>?</v>
      </c>
      <c r="BW16" s="13">
        <f t="shared" si="70"/>
        <v>15.16</v>
      </c>
      <c r="BX16" s="14">
        <f t="shared" si="70"/>
        <v>22.647146698536002</v>
      </c>
    </row>
    <row r="17" spans="1:76" x14ac:dyDescent="0.2">
      <c r="A17" s="9" t="s">
        <v>33</v>
      </c>
      <c r="B17" s="10">
        <v>12.36</v>
      </c>
      <c r="C17" s="109">
        <f>IF(AND((B17&gt;0),(B$5&gt;0)),(B17/B$5*100),"")</f>
        <v>18.46429638482223</v>
      </c>
      <c r="D17" s="10"/>
      <c r="E17" s="19" t="str">
        <f t="shared" si="36"/>
        <v/>
      </c>
      <c r="F17" s="10"/>
      <c r="G17" s="19" t="str">
        <f t="shared" si="37"/>
        <v/>
      </c>
      <c r="H17" s="10"/>
      <c r="I17" s="19" t="str">
        <f t="shared" si="38"/>
        <v/>
      </c>
      <c r="J17" s="10"/>
      <c r="K17" s="19" t="str">
        <f t="shared" si="39"/>
        <v/>
      </c>
      <c r="L17" s="10"/>
      <c r="M17" s="19" t="str">
        <f t="shared" si="40"/>
        <v/>
      </c>
      <c r="N17" s="10"/>
      <c r="O17" s="19" t="str">
        <f t="shared" si="41"/>
        <v/>
      </c>
      <c r="P17" s="10"/>
      <c r="Q17" s="19" t="str">
        <f t="shared" si="42"/>
        <v/>
      </c>
      <c r="R17" s="10"/>
      <c r="S17" s="19" t="str">
        <f t="shared" si="43"/>
        <v/>
      </c>
      <c r="T17" s="10"/>
      <c r="U17" s="19" t="str">
        <f t="shared" si="44"/>
        <v/>
      </c>
      <c r="V17" s="10"/>
      <c r="W17" s="19" t="str">
        <f t="shared" si="45"/>
        <v/>
      </c>
      <c r="X17" s="10"/>
      <c r="Y17" s="19" t="str">
        <f t="shared" si="46"/>
        <v/>
      </c>
      <c r="Z17" s="10"/>
      <c r="AA17" s="19" t="str">
        <f t="shared" si="47"/>
        <v/>
      </c>
      <c r="AB17" s="10"/>
      <c r="AC17" s="19" t="str">
        <f t="shared" si="48"/>
        <v/>
      </c>
      <c r="AD17" s="10"/>
      <c r="AE17" s="19" t="str">
        <f t="shared" si="49"/>
        <v/>
      </c>
      <c r="AF17" s="10"/>
      <c r="AG17" s="19" t="str">
        <f t="shared" si="50"/>
        <v/>
      </c>
      <c r="AH17" s="10"/>
      <c r="AI17" s="19"/>
      <c r="AJ17" s="10"/>
      <c r="AK17" s="19"/>
      <c r="AL17" s="10"/>
      <c r="AM17" s="19" t="str">
        <f t="shared" si="51"/>
        <v/>
      </c>
      <c r="AN17" s="10"/>
      <c r="AO17" s="19" t="str">
        <f t="shared" si="52"/>
        <v/>
      </c>
      <c r="AP17" s="10"/>
      <c r="AQ17" s="19" t="str">
        <f t="shared" si="53"/>
        <v/>
      </c>
      <c r="AR17" s="10"/>
      <c r="AS17" s="19" t="str">
        <f t="shared" si="54"/>
        <v/>
      </c>
      <c r="AT17" s="10"/>
      <c r="AU17" s="19" t="str">
        <f t="shared" si="55"/>
        <v/>
      </c>
      <c r="AV17" s="10"/>
      <c r="AW17" s="19" t="str">
        <f t="shared" si="56"/>
        <v/>
      </c>
      <c r="AX17" s="10"/>
      <c r="AY17" s="19" t="str">
        <f t="shared" si="57"/>
        <v/>
      </c>
      <c r="AZ17" s="10"/>
      <c r="BA17" s="19" t="str">
        <f t="shared" si="58"/>
        <v/>
      </c>
      <c r="BB17" s="10"/>
      <c r="BC17" s="19" t="str">
        <f t="shared" si="59"/>
        <v/>
      </c>
      <c r="BD17" s="10"/>
      <c r="BE17" s="19" t="str">
        <f t="shared" si="60"/>
        <v/>
      </c>
      <c r="BF17" s="10"/>
      <c r="BG17" s="19" t="str">
        <f t="shared" si="61"/>
        <v/>
      </c>
      <c r="BH17" s="10"/>
      <c r="BI17" s="19" t="str">
        <f t="shared" si="62"/>
        <v/>
      </c>
      <c r="BK17" s="11" t="str">
        <f t="shared" si="0"/>
        <v xml:space="preserve">     External secondary branch</v>
      </c>
      <c r="BL17" s="12">
        <f t="shared" si="63"/>
        <v>1</v>
      </c>
      <c r="BM17" s="39">
        <f t="shared" si="64"/>
        <v>12.36</v>
      </c>
      <c r="BN17" s="13" t="str">
        <f t="shared" si="2"/>
        <v>–</v>
      </c>
      <c r="BO17" s="40">
        <f t="shared" si="65"/>
        <v>12.36</v>
      </c>
      <c r="BP17" s="41">
        <f t="shared" si="66"/>
        <v>18.46429638482223</v>
      </c>
      <c r="BQ17" s="14" t="str">
        <f t="shared" si="3"/>
        <v>–</v>
      </c>
      <c r="BR17" s="42">
        <f t="shared" si="67"/>
        <v>18.46429638482223</v>
      </c>
      <c r="BS17" s="43">
        <f t="shared" si="68"/>
        <v>12.36</v>
      </c>
      <c r="BT17" s="44">
        <f t="shared" si="68"/>
        <v>18.46429638482223</v>
      </c>
      <c r="BU17" s="13" t="str">
        <f t="shared" si="69"/>
        <v>?</v>
      </c>
      <c r="BV17" s="45" t="str">
        <f t="shared" si="69"/>
        <v>?</v>
      </c>
      <c r="BW17" s="13">
        <f t="shared" si="70"/>
        <v>12.36</v>
      </c>
      <c r="BX17" s="14">
        <f t="shared" si="70"/>
        <v>18.46429638482223</v>
      </c>
    </row>
    <row r="18" spans="1:76" x14ac:dyDescent="0.2">
      <c r="A18" s="9" t="s">
        <v>34</v>
      </c>
      <c r="B18" s="113">
        <f>IF(AND((B15&gt;0),(B16&gt;0)),(B15/B16*100),"")</f>
        <v>53.562005277044847</v>
      </c>
      <c r="C18" s="109" t="s">
        <v>22</v>
      </c>
      <c r="D18" s="113" t="str">
        <f>IF(AND((D15&gt;0),(D16&gt;0)),(D15/D16*100),"")</f>
        <v/>
      </c>
      <c r="E18" s="19" t="s">
        <v>22</v>
      </c>
      <c r="F18" s="113" t="str">
        <f>IF(AND((F15&gt;0),(F16&gt;0)),(F15/F16*100),"")</f>
        <v/>
      </c>
      <c r="G18" s="19" t="s">
        <v>22</v>
      </c>
      <c r="H18" s="113"/>
      <c r="I18" s="19" t="s">
        <v>22</v>
      </c>
      <c r="J18" s="113"/>
      <c r="K18" s="19" t="s">
        <v>22</v>
      </c>
      <c r="L18" s="113"/>
      <c r="M18" s="19" t="s">
        <v>22</v>
      </c>
      <c r="N18" s="113"/>
      <c r="O18" s="19" t="s">
        <v>22</v>
      </c>
      <c r="P18" s="113"/>
      <c r="Q18" s="19" t="s">
        <v>22</v>
      </c>
      <c r="R18" s="113"/>
      <c r="S18" s="19" t="s">
        <v>22</v>
      </c>
      <c r="T18" s="113"/>
      <c r="U18" s="19" t="s">
        <v>22</v>
      </c>
      <c r="V18" s="113"/>
      <c r="W18" s="19" t="s">
        <v>22</v>
      </c>
      <c r="X18" s="113"/>
      <c r="Y18" s="19" t="s">
        <v>22</v>
      </c>
      <c r="Z18" s="113"/>
      <c r="AA18" s="19" t="s">
        <v>22</v>
      </c>
      <c r="AB18" s="113"/>
      <c r="AC18" s="19" t="s">
        <v>22</v>
      </c>
      <c r="AD18" s="113" t="str">
        <f>IF(AND((AD15&gt;0),(AD16&gt;0)),(AD15/AD16*100),"")</f>
        <v/>
      </c>
      <c r="AE18" s="19" t="s">
        <v>22</v>
      </c>
      <c r="AF18" s="113"/>
      <c r="AG18" s="19" t="s">
        <v>22</v>
      </c>
      <c r="AH18" s="113"/>
      <c r="AI18" s="19"/>
      <c r="AJ18" s="113"/>
      <c r="AK18" s="19"/>
      <c r="AL18" s="113" t="str">
        <f>IF(AND((AL15&gt;0),(AL16&gt;0)),(AL15/AL16*100),"")</f>
        <v/>
      </c>
      <c r="AM18" s="19" t="s">
        <v>22</v>
      </c>
      <c r="AN18" s="113" t="str">
        <f>IF(AND((AN15&gt;0),(AN16&gt;0)),(AN15/AN16*100),"")</f>
        <v/>
      </c>
      <c r="AO18" s="19" t="s">
        <v>22</v>
      </c>
      <c r="AP18" s="113" t="str">
        <f>IF(AND((AP15&gt;0),(AP16&gt;0)),(AP15/AP16*100),"")</f>
        <v/>
      </c>
      <c r="AQ18" s="19" t="s">
        <v>22</v>
      </c>
      <c r="AR18" s="113" t="str">
        <f>IF(AND((AR15&gt;0),(AR16&gt;0)),(AR15/AR16*100),"")</f>
        <v/>
      </c>
      <c r="AS18" s="19" t="s">
        <v>22</v>
      </c>
      <c r="AT18" s="113" t="str">
        <f>IF(AND((AT15&gt;0),(AT16&gt;0)),(AT15/AT16*100),"")</f>
        <v/>
      </c>
      <c r="AU18" s="19" t="s">
        <v>22</v>
      </c>
      <c r="AV18" s="113" t="str">
        <f>IF(AND((AV15&gt;0),(AV16&gt;0)),(AV15/AV16*100),"")</f>
        <v/>
      </c>
      <c r="AW18" s="19" t="s">
        <v>22</v>
      </c>
      <c r="AX18" s="113" t="str">
        <f>IF(AND((AX15&gt;0),(AX16&gt;0)),(AX15/AX16*100),"")</f>
        <v/>
      </c>
      <c r="AY18" s="19" t="s">
        <v>22</v>
      </c>
      <c r="AZ18" s="113" t="str">
        <f>IF(AND((AZ15&gt;0),(AZ16&gt;0)),(AZ15/AZ16*100),"")</f>
        <v/>
      </c>
      <c r="BA18" s="19" t="s">
        <v>22</v>
      </c>
      <c r="BB18" s="113" t="str">
        <f>IF(AND((BB15&gt;0),(BB16&gt;0)),(BB15/BB16*100),"")</f>
        <v/>
      </c>
      <c r="BC18" s="19" t="s">
        <v>22</v>
      </c>
      <c r="BD18" s="113" t="str">
        <f>IF(AND((BD15&gt;0),(BD16&gt;0)),(BD15/BD16*100),"")</f>
        <v/>
      </c>
      <c r="BE18" s="19" t="s">
        <v>22</v>
      </c>
      <c r="BF18" s="113" t="str">
        <f>IF(AND((BF15&gt;0),(BF16&gt;0)),(BF15/BF16*100),"")</f>
        <v/>
      </c>
      <c r="BG18" s="19" t="s">
        <v>22</v>
      </c>
      <c r="BH18" s="113" t="str">
        <f>IF(AND((BH15&gt;0),(BH16&gt;0)),(BH15/BH16*100),"")</f>
        <v/>
      </c>
      <c r="BI18" s="19" t="s">
        <v>22</v>
      </c>
      <c r="BK18" s="11" t="str">
        <f t="shared" si="0"/>
        <v xml:space="preserve">     External base/primary branch (cct)</v>
      </c>
      <c r="BL18" s="12">
        <f t="shared" si="63"/>
        <v>1</v>
      </c>
      <c r="BM18" s="141">
        <f t="shared" si="64"/>
        <v>53.562005277044847</v>
      </c>
      <c r="BN18" s="142" t="str">
        <f>IF(COUNT(BM18)&gt;0,"–","?")</f>
        <v>–</v>
      </c>
      <c r="BO18" s="143">
        <f t="shared" si="65"/>
        <v>53.562005277044847</v>
      </c>
      <c r="BP18" s="144" t="str">
        <f t="shared" si="66"/>
        <v/>
      </c>
      <c r="BQ18" s="145" t="s">
        <v>22</v>
      </c>
      <c r="BR18" s="146" t="str">
        <f t="shared" si="67"/>
        <v/>
      </c>
      <c r="BS18" s="147">
        <f>IF(SUM(B18,D18,F18,H18,J18,L18,N18,P18,R18,T18,V18,X18,Z18,AB18,AD18,AF18,AH18,AJ18,AL18,AN18,AP18,AR18,AT18,AV18,AX18,AZ18,BB18,BD18,BF18,BH18)&gt;0,AVERAGE(B18,D18,F18,H18,J18,L18,N18,P18,R18,T18,V18,X18,Z18,AB18,AD18,AF18,AH18,AJ18,AL18,AN18,AP18,AR18,AT18,AV18,AX18,AZ18,BB18,BD18,BF18,BH18),"?")</f>
        <v>53.562005277044847</v>
      </c>
      <c r="BT18" s="148" t="s">
        <v>22</v>
      </c>
      <c r="BU18" s="142" t="str">
        <f>IF(COUNT(B18,D18,F18,H18,J18,L18,N18,P18,R18,T18,V18,X18,Z18,AB18,AD18,AF18,AH18,AJ18,AL18,AN18,AP18,AR18,AT18,AV18,AX18,AZ18,BB18,BD18,BF18,BH18)&gt;1,STDEV(B18,D18,F18,H18,J18,L18,N18,P18,R18,T18,V18,X18,Z18,AB18,AD18,AF18,AH18,AJ18,AL18,AN18,AP18,AR18,AT18,AV18,AX18,AZ18,BB18,BD18,BF18,BH18),"?")</f>
        <v>?</v>
      </c>
      <c r="BV18" s="149" t="s">
        <v>22</v>
      </c>
      <c r="BW18" s="142">
        <f>IF(COUNT(B18)&gt;0,B18,"?")</f>
        <v>53.562005277044847</v>
      </c>
      <c r="BX18" s="150" t="s">
        <v>22</v>
      </c>
    </row>
    <row r="19" spans="1:76" x14ac:dyDescent="0.2">
      <c r="A19" s="9" t="s">
        <v>35</v>
      </c>
      <c r="B19" s="10">
        <v>8.25</v>
      </c>
      <c r="C19" s="109">
        <f t="shared" si="35"/>
        <v>12.324469674335226</v>
      </c>
      <c r="D19" s="10"/>
      <c r="E19" s="19" t="str">
        <f t="shared" ref="E19:E21" si="71">IF(AND((D19&gt;0),(D$5&gt;0)),(D19/D$5*100),"")</f>
        <v/>
      </c>
      <c r="F19" s="10"/>
      <c r="G19" s="19" t="str">
        <f t="shared" ref="G19:G21" si="72">IF(AND((F19&gt;0),(F$5&gt;0)),(F19/F$5*100),"")</f>
        <v/>
      </c>
      <c r="H19" s="10"/>
      <c r="I19" s="19" t="str">
        <f t="shared" ref="I19:I21" si="73">IF(AND((H19&gt;0),(H$5&gt;0)),(H19/H$5*100),"")</f>
        <v/>
      </c>
      <c r="J19" s="10"/>
      <c r="K19" s="19" t="str">
        <f t="shared" ref="K19:K21" si="74">IF(AND((J19&gt;0),(J$5&gt;0)),(J19/J$5*100),"")</f>
        <v/>
      </c>
      <c r="L19" s="10"/>
      <c r="M19" s="19" t="str">
        <f t="shared" ref="M19:M21" si="75">IF(AND((L19&gt;0),(L$5&gt;0)),(L19/L$5*100),"")</f>
        <v/>
      </c>
      <c r="N19" s="10"/>
      <c r="O19" s="19" t="str">
        <f t="shared" ref="O19:O21" si="76">IF(AND((N19&gt;0),(N$5&gt;0)),(N19/N$5*100),"")</f>
        <v/>
      </c>
      <c r="P19" s="10"/>
      <c r="Q19" s="19" t="str">
        <f t="shared" ref="Q19:Q21" si="77">IF(AND((P19&gt;0),(P$5&gt;0)),(P19/P$5*100),"")</f>
        <v/>
      </c>
      <c r="R19" s="10"/>
      <c r="S19" s="19" t="str">
        <f t="shared" ref="S19:S21" si="78">IF(AND((R19&gt;0),(R$5&gt;0)),(R19/R$5*100),"")</f>
        <v/>
      </c>
      <c r="T19" s="10"/>
      <c r="U19" s="19" t="str">
        <f t="shared" ref="U19:U21" si="79">IF(AND((T19&gt;0),(T$5&gt;0)),(T19/T$5*100),"")</f>
        <v/>
      </c>
      <c r="V19" s="10"/>
      <c r="W19" s="19" t="str">
        <f t="shared" ref="W19:W21" si="80">IF(AND((V19&gt;0),(V$5&gt;0)),(V19/V$5*100),"")</f>
        <v/>
      </c>
      <c r="X19" s="10"/>
      <c r="Y19" s="19" t="str">
        <f t="shared" ref="Y19:Y21" si="81">IF(AND((X19&gt;0),(X$5&gt;0)),(X19/X$5*100),"")</f>
        <v/>
      </c>
      <c r="Z19" s="10"/>
      <c r="AA19" s="19" t="str">
        <f t="shared" ref="AA19:AA21" si="82">IF(AND((Z19&gt;0),(Z$5&gt;0)),(Z19/Z$5*100),"")</f>
        <v/>
      </c>
      <c r="AB19" s="10"/>
      <c r="AC19" s="19" t="str">
        <f t="shared" si="48"/>
        <v/>
      </c>
      <c r="AD19" s="10"/>
      <c r="AE19" s="19" t="str">
        <f t="shared" si="49"/>
        <v/>
      </c>
      <c r="AF19" s="10"/>
      <c r="AG19" s="19" t="str">
        <f t="shared" si="50"/>
        <v/>
      </c>
      <c r="AH19" s="10"/>
      <c r="AI19" s="19"/>
      <c r="AJ19" s="10"/>
      <c r="AK19" s="19"/>
      <c r="AL19" s="10"/>
      <c r="AM19" s="19" t="str">
        <f t="shared" si="51"/>
        <v/>
      </c>
      <c r="AN19" s="10"/>
      <c r="AO19" s="19" t="str">
        <f t="shared" si="52"/>
        <v/>
      </c>
      <c r="AP19" s="10"/>
      <c r="AQ19" s="19" t="str">
        <f t="shared" si="53"/>
        <v/>
      </c>
      <c r="AR19" s="10"/>
      <c r="AS19" s="19" t="str">
        <f t="shared" si="54"/>
        <v/>
      </c>
      <c r="AT19" s="10"/>
      <c r="AU19" s="19" t="str">
        <f t="shared" si="55"/>
        <v/>
      </c>
      <c r="AV19" s="10"/>
      <c r="AW19" s="19" t="str">
        <f t="shared" si="56"/>
        <v/>
      </c>
      <c r="AX19" s="10"/>
      <c r="AY19" s="19" t="str">
        <f t="shared" si="57"/>
        <v/>
      </c>
      <c r="AZ19" s="10"/>
      <c r="BA19" s="19" t="str">
        <f t="shared" si="58"/>
        <v/>
      </c>
      <c r="BB19" s="10"/>
      <c r="BC19" s="19" t="str">
        <f t="shared" si="59"/>
        <v/>
      </c>
      <c r="BD19" s="10"/>
      <c r="BE19" s="19" t="str">
        <f t="shared" si="60"/>
        <v/>
      </c>
      <c r="BF19" s="10"/>
      <c r="BG19" s="19" t="str">
        <f t="shared" si="61"/>
        <v/>
      </c>
      <c r="BH19" s="10"/>
      <c r="BI19" s="19" t="str">
        <f t="shared" si="62"/>
        <v/>
      </c>
      <c r="BK19" s="11" t="str">
        <f t="shared" si="0"/>
        <v xml:space="preserve">     Internal base</v>
      </c>
      <c r="BL19" s="12">
        <f t="shared" si="63"/>
        <v>1</v>
      </c>
      <c r="BM19" s="39">
        <f t="shared" si="64"/>
        <v>8.25</v>
      </c>
      <c r="BN19" s="13" t="str">
        <f t="shared" si="2"/>
        <v>–</v>
      </c>
      <c r="BO19" s="40">
        <f t="shared" si="65"/>
        <v>8.25</v>
      </c>
      <c r="BP19" s="41">
        <f t="shared" si="66"/>
        <v>12.324469674335226</v>
      </c>
      <c r="BQ19" s="14" t="str">
        <f t="shared" si="3"/>
        <v>–</v>
      </c>
      <c r="BR19" s="42">
        <f t="shared" si="67"/>
        <v>12.324469674335226</v>
      </c>
      <c r="BS19" s="43">
        <f>IF(SUM(B19,D19,F19,H19,J19,L19,N19,P19,R19,T19,V19,X19,Z19,AB19,AD19,AF19,AH19,AJ19,AL19,AN19,AP19,AR19,AT19,AV19,AX19,AZ19,BB19,BD19,BF19,BH19)&gt;0,AVERAGE(B19,D19,F19,H19,J19,L19,N19,P19,R19,T19,V19,X19,Z19,AB19,AD19,AF19,AH19,AJ19,AL19,AN19,AP19,AR19,AT19,AV19,AX19,AZ19,BB19,BD19,BF19,BH19),"?")</f>
        <v>8.25</v>
      </c>
      <c r="BT19" s="44">
        <f>IF(SUM(C19,E19,G19,I19,K19,M19,O19,Q19,S19,U19,W19,Y19,AA19,AC19,AE19,AG19,AI19,AK19,AM19,AO19,AQ19,AS19,AU19,AW19,AY19,BA19,BC19,BE19,BG19,BI19)&gt;0,AVERAGE(C19,E19,G19,I19,K19,M19,O19,Q19,S19,U19,W19,Y19,AA19,AC19,AE19,AG19,AI19,AK19,AM19,AO19,AQ19,AS19,AU19,AW19,AY19,BA19,BC19,BE19,BG19,BI19),"?")</f>
        <v>12.324469674335226</v>
      </c>
      <c r="BU19" s="13" t="str">
        <f>IF(COUNT(B19,D19,F19,H19,J19,L19,N19,P19,R19,T19,V19,X19,Z19,AB19,AD19,AF19,AH19,AJ19,AL19,AN19,AP19,AR19,AT19,AV19,AX19,AZ19,BB19,BD19,BF19,BH19)&gt;1,STDEV(B19,D19,F19,H19,J19,L19,N19,P19,R19,T19,V19,X19,Z19,AB19,AD19,AF19,AH19,AJ19,AL19,AN19,AP19,AR19,AT19,AV19,AX19,AZ19,BB19,BD19,BF19,BH19),"?")</f>
        <v>?</v>
      </c>
      <c r="BV19" s="45" t="str">
        <f>IF(COUNT(C19,E19,G19,I19,K19,M19,O19,Q19,S19,U19,W19,Y19,AA19,AC19,AE19,AG19,AI19,AK19,AM19,AO19,AQ19,AS19,AU19,AW19,AY19,BA19,BC19,BE19,BG19,BI19)&gt;1,STDEV(C19,E19,G19,I19,K19,M19,O19,Q19,S19,U19,W19,Y19,AA19,AC19,AE19,AG19,AI19,AK19,AM19,AO19,AQ19,AS19,AU19,AW19,AY19,BA19,BC19,BE19,BG19,BI19),"?")</f>
        <v>?</v>
      </c>
      <c r="BW19" s="13">
        <f>IF(COUNT(B19)&gt;0,B19,"?")</f>
        <v>8.25</v>
      </c>
      <c r="BX19" s="14">
        <f>IF(COUNT(C19)&gt;0,C19,"?")</f>
        <v>12.324469674335226</v>
      </c>
    </row>
    <row r="20" spans="1:76" x14ac:dyDescent="0.2">
      <c r="A20" s="9" t="s">
        <v>36</v>
      </c>
      <c r="B20" s="10">
        <v>14.68</v>
      </c>
      <c r="C20" s="109">
        <f t="shared" si="35"/>
        <v>21.9300866447565</v>
      </c>
      <c r="D20" s="10"/>
      <c r="E20" s="19" t="str">
        <f t="shared" si="71"/>
        <v/>
      </c>
      <c r="F20" s="10"/>
      <c r="G20" s="19" t="str">
        <f t="shared" si="72"/>
        <v/>
      </c>
      <c r="H20" s="10"/>
      <c r="I20" s="19" t="str">
        <f t="shared" si="73"/>
        <v/>
      </c>
      <c r="J20" s="10"/>
      <c r="K20" s="19" t="str">
        <f t="shared" si="74"/>
        <v/>
      </c>
      <c r="L20" s="10"/>
      <c r="M20" s="19" t="str">
        <f t="shared" si="75"/>
        <v/>
      </c>
      <c r="N20" s="10"/>
      <c r="O20" s="19" t="str">
        <f t="shared" si="76"/>
        <v/>
      </c>
      <c r="P20" s="10"/>
      <c r="Q20" s="19" t="str">
        <f t="shared" si="77"/>
        <v/>
      </c>
      <c r="R20" s="10"/>
      <c r="S20" s="19" t="str">
        <f t="shared" si="78"/>
        <v/>
      </c>
      <c r="T20" s="10"/>
      <c r="U20" s="19" t="str">
        <f t="shared" si="79"/>
        <v/>
      </c>
      <c r="V20" s="10"/>
      <c r="W20" s="19" t="str">
        <f t="shared" si="80"/>
        <v/>
      </c>
      <c r="X20" s="10"/>
      <c r="Y20" s="19" t="str">
        <f t="shared" si="81"/>
        <v/>
      </c>
      <c r="Z20" s="10"/>
      <c r="AA20" s="19" t="str">
        <f t="shared" si="82"/>
        <v/>
      </c>
      <c r="AB20" s="10"/>
      <c r="AC20" s="19" t="str">
        <f t="shared" si="48"/>
        <v/>
      </c>
      <c r="AD20" s="10"/>
      <c r="AE20" s="19" t="str">
        <f t="shared" si="49"/>
        <v/>
      </c>
      <c r="AF20" s="10"/>
      <c r="AG20" s="19" t="str">
        <f t="shared" si="50"/>
        <v/>
      </c>
      <c r="AH20" s="10"/>
      <c r="AI20" s="19"/>
      <c r="AJ20" s="10"/>
      <c r="AK20" s="19"/>
      <c r="AL20" s="10"/>
      <c r="AM20" s="19" t="str">
        <f t="shared" si="51"/>
        <v/>
      </c>
      <c r="AN20" s="10"/>
      <c r="AO20" s="19" t="str">
        <f t="shared" si="52"/>
        <v/>
      </c>
      <c r="AP20" s="10"/>
      <c r="AQ20" s="19" t="str">
        <f t="shared" si="53"/>
        <v/>
      </c>
      <c r="AR20" s="10"/>
      <c r="AS20" s="19" t="str">
        <f t="shared" si="54"/>
        <v/>
      </c>
      <c r="AT20" s="10"/>
      <c r="AU20" s="19" t="str">
        <f t="shared" si="55"/>
        <v/>
      </c>
      <c r="AV20" s="10"/>
      <c r="AW20" s="19" t="str">
        <f t="shared" si="56"/>
        <v/>
      </c>
      <c r="AX20" s="10"/>
      <c r="AY20" s="19" t="str">
        <f t="shared" si="57"/>
        <v/>
      </c>
      <c r="AZ20" s="10"/>
      <c r="BA20" s="19" t="str">
        <f t="shared" si="58"/>
        <v/>
      </c>
      <c r="BB20" s="10"/>
      <c r="BC20" s="19" t="str">
        <f t="shared" si="59"/>
        <v/>
      </c>
      <c r="BD20" s="10"/>
      <c r="BE20" s="19" t="str">
        <f t="shared" si="60"/>
        <v/>
      </c>
      <c r="BF20" s="10"/>
      <c r="BG20" s="19" t="str">
        <f t="shared" si="61"/>
        <v/>
      </c>
      <c r="BH20" s="10"/>
      <c r="BI20" s="19" t="str">
        <f t="shared" si="62"/>
        <v/>
      </c>
      <c r="BK20" s="11" t="str">
        <f t="shared" si="0"/>
        <v xml:space="preserve">     Internal primary branch</v>
      </c>
      <c r="BL20" s="12">
        <f t="shared" si="63"/>
        <v>1</v>
      </c>
      <c r="BM20" s="39">
        <f t="shared" si="64"/>
        <v>14.68</v>
      </c>
      <c r="BN20" s="13" t="str">
        <f t="shared" si="2"/>
        <v>–</v>
      </c>
      <c r="BO20" s="40">
        <f t="shared" si="65"/>
        <v>14.68</v>
      </c>
      <c r="BP20" s="41">
        <f t="shared" si="66"/>
        <v>21.9300866447565</v>
      </c>
      <c r="BQ20" s="14" t="str">
        <f t="shared" si="3"/>
        <v>–</v>
      </c>
      <c r="BR20" s="42">
        <f t="shared" si="67"/>
        <v>21.9300866447565</v>
      </c>
      <c r="BS20" s="43">
        <f>IF(SUM(B20,D20,F20,H20,J20,L20,N20,P20,R20,T20,V20,X20,Z20,AB20,AD20,AF20,AH20,AJ20,AL20,AN20,AP20,AR20,AT20,AV20,AX20,AZ20,BB20,BD20,BF20,BH20)&gt;0,AVERAGE(B20,D20,F20,H20,J20,L20,N20,P20,R20,T20,V20,X20,Z20,AB20,AD20,AF20,AH20,AJ20,AL20,AN20,AP20,AR20,AT20,AV20,AX20,AZ20,BB20,BD20,BF20,BH20),"?")</f>
        <v>14.68</v>
      </c>
      <c r="BT20" s="44">
        <f>IF(SUM(C20,E20,G20,I20,K20,M20,O20,Q20,S20,U20,W20,Y20,AA20,AC20,AE20,AG20,AI20,AK20,AM20,AO20,AQ20,AS20,AU20,AW20,AY20,BA20,BC20,BE20,BG20,BI20)&gt;0,AVERAGE(C20,E20,G20,I20,K20,M20,O20,Q20,S20,U20,W20,Y20,AA20,AC20,AE20,AG20,AI20,AK20,AM20,AO20,AQ20,AS20,AU20,AW20,AY20,BA20,BC20,BE20,BG20,BI20),"?")</f>
        <v>21.9300866447565</v>
      </c>
      <c r="BU20" s="13" t="str">
        <f>IF(COUNT(B20,D20,F20,H20,J20,L20,N20,P20,R20,T20,V20,X20,Z20,AB20,AD20,AF20,AH20,AJ20,AL20,AN20,AP20,AR20,AT20,AV20,AX20,AZ20,BB20,BD20,BF20,BH20)&gt;1,STDEV(B20,D20,F20,H20,J20,L20,N20,P20,R20,T20,V20,X20,Z20,AB20,AD20,AF20,AH20,AJ20,AL20,AN20,AP20,AR20,AT20,AV20,AX20,AZ20,BB20,BD20,BF20,BH20),"?")</f>
        <v>?</v>
      </c>
      <c r="BV20" s="45" t="str">
        <f>IF(COUNT(C20,E20,G20,I20,K20,M20,O20,Q20,S20,U20,W20,Y20,AA20,AC20,AE20,AG20,AI20,AK20,AM20,AO20,AQ20,AS20,AU20,AW20,AY20,BA20,BC20,BE20,BG20,BI20)&gt;1,STDEV(C20,E20,G20,I20,K20,M20,O20,Q20,S20,U20,W20,Y20,AA20,AC20,AE20,AG20,AI20,AK20,AM20,AO20,AQ20,AS20,AU20,AW20,AY20,BA20,BC20,BE20,BG20,BI20),"?")</f>
        <v>?</v>
      </c>
      <c r="BW20" s="13">
        <f>IF(COUNT(B20)&gt;0,B20,"?")</f>
        <v>14.68</v>
      </c>
      <c r="BX20" s="14">
        <f>IF(COUNT(C20)&gt;0,C20,"?")</f>
        <v>21.9300866447565</v>
      </c>
    </row>
    <row r="21" spans="1:76" x14ac:dyDescent="0.2">
      <c r="A21" s="9" t="s">
        <v>37</v>
      </c>
      <c r="B21" s="10">
        <v>11</v>
      </c>
      <c r="C21" s="109">
        <f t="shared" si="35"/>
        <v>16.432626232446967</v>
      </c>
      <c r="D21" s="10"/>
      <c r="E21" s="19" t="str">
        <f t="shared" si="71"/>
        <v/>
      </c>
      <c r="F21" s="10"/>
      <c r="G21" s="19" t="str">
        <f t="shared" si="72"/>
        <v/>
      </c>
      <c r="H21" s="10"/>
      <c r="I21" s="19" t="str">
        <f t="shared" si="73"/>
        <v/>
      </c>
      <c r="J21" s="10"/>
      <c r="K21" s="19" t="str">
        <f t="shared" si="74"/>
        <v/>
      </c>
      <c r="L21" s="10"/>
      <c r="M21" s="19" t="str">
        <f t="shared" si="75"/>
        <v/>
      </c>
      <c r="N21" s="10"/>
      <c r="O21" s="19" t="str">
        <f t="shared" si="76"/>
        <v/>
      </c>
      <c r="P21" s="10"/>
      <c r="Q21" s="19" t="str">
        <f t="shared" si="77"/>
        <v/>
      </c>
      <c r="R21" s="10"/>
      <c r="S21" s="19" t="str">
        <f t="shared" si="78"/>
        <v/>
      </c>
      <c r="T21" s="10"/>
      <c r="U21" s="19" t="str">
        <f t="shared" si="79"/>
        <v/>
      </c>
      <c r="V21" s="10"/>
      <c r="W21" s="19" t="str">
        <f t="shared" si="80"/>
        <v/>
      </c>
      <c r="X21" s="10"/>
      <c r="Y21" s="19" t="str">
        <f t="shared" si="81"/>
        <v/>
      </c>
      <c r="Z21" s="10"/>
      <c r="AA21" s="19" t="str">
        <f t="shared" si="82"/>
        <v/>
      </c>
      <c r="AB21" s="10"/>
      <c r="AC21" s="19" t="str">
        <f t="shared" si="48"/>
        <v/>
      </c>
      <c r="AD21" s="10"/>
      <c r="AE21" s="19" t="str">
        <f t="shared" si="49"/>
        <v/>
      </c>
      <c r="AF21" s="10"/>
      <c r="AG21" s="19" t="str">
        <f t="shared" si="50"/>
        <v/>
      </c>
      <c r="AH21" s="10"/>
      <c r="AI21" s="19"/>
      <c r="AJ21" s="10"/>
      <c r="AK21" s="19"/>
      <c r="AL21" s="10"/>
      <c r="AM21" s="19" t="str">
        <f t="shared" si="51"/>
        <v/>
      </c>
      <c r="AN21" s="10"/>
      <c r="AO21" s="19" t="str">
        <f t="shared" si="52"/>
        <v/>
      </c>
      <c r="AP21" s="10"/>
      <c r="AQ21" s="19" t="str">
        <f t="shared" si="53"/>
        <v/>
      </c>
      <c r="AR21" s="10"/>
      <c r="AS21" s="19" t="str">
        <f t="shared" si="54"/>
        <v/>
      </c>
      <c r="AT21" s="10"/>
      <c r="AU21" s="19" t="str">
        <f t="shared" si="55"/>
        <v/>
      </c>
      <c r="AV21" s="10"/>
      <c r="AW21" s="19" t="str">
        <f t="shared" si="56"/>
        <v/>
      </c>
      <c r="AX21" s="10"/>
      <c r="AY21" s="19" t="str">
        <f t="shared" si="57"/>
        <v/>
      </c>
      <c r="AZ21" s="10"/>
      <c r="BA21" s="19" t="str">
        <f t="shared" si="58"/>
        <v/>
      </c>
      <c r="BB21" s="10"/>
      <c r="BC21" s="19" t="str">
        <f t="shared" si="59"/>
        <v/>
      </c>
      <c r="BD21" s="10"/>
      <c r="BE21" s="19" t="str">
        <f t="shared" si="60"/>
        <v/>
      </c>
      <c r="BF21" s="10"/>
      <c r="BG21" s="19" t="str">
        <f t="shared" si="61"/>
        <v/>
      </c>
      <c r="BH21" s="10"/>
      <c r="BI21" s="19" t="str">
        <f t="shared" si="62"/>
        <v/>
      </c>
      <c r="BK21" s="11" t="str">
        <f t="shared" si="0"/>
        <v xml:space="preserve">     Internal secondary branch</v>
      </c>
      <c r="BL21" s="12">
        <f t="shared" si="63"/>
        <v>1</v>
      </c>
      <c r="BM21" s="39">
        <f t="shared" si="64"/>
        <v>11</v>
      </c>
      <c r="BN21" s="13" t="str">
        <f t="shared" si="2"/>
        <v>–</v>
      </c>
      <c r="BO21" s="40">
        <f t="shared" si="65"/>
        <v>11</v>
      </c>
      <c r="BP21" s="41">
        <f t="shared" si="66"/>
        <v>16.432626232446967</v>
      </c>
      <c r="BQ21" s="14" t="str">
        <f t="shared" si="3"/>
        <v>–</v>
      </c>
      <c r="BR21" s="42">
        <f t="shared" si="67"/>
        <v>16.432626232446967</v>
      </c>
      <c r="BS21" s="43">
        <f>IF(SUM(B21,D21,F21,H21,J21,L21,N21,P21,R21,T21,V21,X21,Z21,AB21,AD21,AF21,AH21,AJ21,AL21,AN21,AP21,AR21,AT21,AV21,AX21,AZ21,BB21,BD21,BF21,BH21)&gt;0,AVERAGE(B21,D21,F21,H21,J21,L21,N21,P21,R21,T21,V21,X21,Z21,AB21,AD21,AF21,AH21,AJ21,AL21,AN21,AP21,AR21,AT21,AV21,AX21,AZ21,BB21,BD21,BF21,BH21),"?")</f>
        <v>11</v>
      </c>
      <c r="BT21" s="44">
        <f>IF(SUM(C21,E21,G21,I21,K21,M21,O21,Q21,S21,U21,W21,Y21,AA21,AC21,AE21,AG21,AI21,AK21,AM21,AO21,AQ21,AS21,AU21,AW21,AY21,BA21,BC21,BE21,BG21,BI21)&gt;0,AVERAGE(C21,E21,G21,I21,K21,M21,O21,Q21,S21,U21,W21,Y21,AA21,AC21,AE21,AG21,AI21,AK21,AM21,AO21,AQ21,AS21,AU21,AW21,AY21,BA21,BC21,BE21,BG21,BI21),"?")</f>
        <v>16.432626232446967</v>
      </c>
      <c r="BU21" s="13" t="str">
        <f>IF(COUNT(B21,D21,F21,H21,J21,L21,N21,P21,R21,T21,V21,X21,Z21,AB21,AD21,AF21,AH21,AJ21,AL21,AN21,AP21,AR21,AT21,AV21,AX21,AZ21,BB21,BD21,BF21,BH21)&gt;1,STDEV(B21,D21,F21,H21,J21,L21,N21,P21,R21,T21,V21,X21,Z21,AB21,AD21,AF21,AH21,AJ21,AL21,AN21,AP21,AR21,AT21,AV21,AX21,AZ21,BB21,BD21,BF21,BH21),"?")</f>
        <v>?</v>
      </c>
      <c r="BV21" s="45" t="str">
        <f>IF(COUNT(C21,E21,G21,I21,K21,M21,O21,Q21,S21,U21,W21,Y21,AA21,AC21,AE21,AG21,AI21,AK21,AM21,AO21,AQ21,AS21,AU21,AW21,AY21,BA21,BC21,BE21,BG21,BI21)&gt;1,STDEV(C21,E21,G21,I21,K21,M21,O21,Q21,S21,U21,W21,Y21,AA21,AC21,AE21,AG21,AI21,AK21,AM21,AO21,AQ21,AS21,AU21,AW21,AY21,BA21,BC21,BE21,BG21,BI21),"?")</f>
        <v>?</v>
      </c>
      <c r="BW21" s="13">
        <f>IF(COUNT(B21)&gt;0,B21,"?")</f>
        <v>11</v>
      </c>
      <c r="BX21" s="14">
        <f>IF(COUNT(C21)&gt;0,C21,"?")</f>
        <v>16.432626232446967</v>
      </c>
    </row>
    <row r="22" spans="1:76" x14ac:dyDescent="0.2">
      <c r="A22" s="9" t="s">
        <v>38</v>
      </c>
      <c r="B22" s="113">
        <f>IF(AND((B19&gt;0),(B20&gt;0)),(B19/B20*100),"")</f>
        <v>56.198910081743868</v>
      </c>
      <c r="C22" s="109" t="s">
        <v>22</v>
      </c>
      <c r="D22" s="113" t="str">
        <f>IF(AND((D19&gt;0),(D20&gt;0)),(D19/D20*100),"")</f>
        <v/>
      </c>
      <c r="E22" s="19" t="s">
        <v>22</v>
      </c>
      <c r="F22" s="113" t="str">
        <f>IF(AND((F19&gt;0),(F20&gt;0)),(F19/F20*100),"")</f>
        <v/>
      </c>
      <c r="G22" s="19" t="s">
        <v>22</v>
      </c>
      <c r="H22" s="113"/>
      <c r="I22" s="19" t="s">
        <v>22</v>
      </c>
      <c r="J22" s="113"/>
      <c r="K22" s="19" t="s">
        <v>22</v>
      </c>
      <c r="L22" s="113"/>
      <c r="M22" s="19" t="s">
        <v>22</v>
      </c>
      <c r="N22" s="113"/>
      <c r="O22" s="19" t="s">
        <v>22</v>
      </c>
      <c r="P22" s="113"/>
      <c r="Q22" s="19" t="s">
        <v>22</v>
      </c>
      <c r="R22" s="113"/>
      <c r="S22" s="19" t="s">
        <v>22</v>
      </c>
      <c r="T22" s="113"/>
      <c r="U22" s="19" t="s">
        <v>22</v>
      </c>
      <c r="V22" s="113"/>
      <c r="W22" s="19" t="s">
        <v>22</v>
      </c>
      <c r="X22" s="113"/>
      <c r="Y22" s="19" t="s">
        <v>22</v>
      </c>
      <c r="Z22" s="113"/>
      <c r="AA22" s="19" t="s">
        <v>22</v>
      </c>
      <c r="AB22" s="113"/>
      <c r="AC22" s="19" t="s">
        <v>22</v>
      </c>
      <c r="AD22" s="113" t="str">
        <f>IF(AND((AD19&gt;0),(AD20&gt;0)),(AD19/AD20*100),"")</f>
        <v/>
      </c>
      <c r="AE22" s="19" t="s">
        <v>22</v>
      </c>
      <c r="AF22" s="113"/>
      <c r="AG22" s="19" t="s">
        <v>22</v>
      </c>
      <c r="AH22" s="113"/>
      <c r="AI22" s="19"/>
      <c r="AJ22" s="113"/>
      <c r="AK22" s="19"/>
      <c r="AL22" s="113" t="str">
        <f>IF(AND((AL19&gt;0),(AL20&gt;0)),(AL19/AL20*100),"")</f>
        <v/>
      </c>
      <c r="AM22" s="19" t="s">
        <v>22</v>
      </c>
      <c r="AN22" s="113" t="str">
        <f>IF(AND((AN19&gt;0),(AN20&gt;0)),(AN19/AN20*100),"")</f>
        <v/>
      </c>
      <c r="AO22" s="19" t="s">
        <v>22</v>
      </c>
      <c r="AP22" s="113" t="str">
        <f>IF(AND((AP19&gt;0),(AP20&gt;0)),(AP19/AP20*100),"")</f>
        <v/>
      </c>
      <c r="AQ22" s="19" t="s">
        <v>22</v>
      </c>
      <c r="AR22" s="113" t="str">
        <f>IF(AND((AR19&gt;0),(AR20&gt;0)),(AR19/AR20*100),"")</f>
        <v/>
      </c>
      <c r="AS22" s="19" t="s">
        <v>22</v>
      </c>
      <c r="AT22" s="113" t="str">
        <f>IF(AND((AT19&gt;0),(AT20&gt;0)),(AT19/AT20*100),"")</f>
        <v/>
      </c>
      <c r="AU22" s="19" t="s">
        <v>22</v>
      </c>
      <c r="AV22" s="113" t="str">
        <f>IF(AND((AV19&gt;0),(AV20&gt;0)),(AV19/AV20*100),"")</f>
        <v/>
      </c>
      <c r="AW22" s="19" t="s">
        <v>22</v>
      </c>
      <c r="AX22" s="113" t="str">
        <f>IF(AND((AX19&gt;0),(AX20&gt;0)),(AX19/AX20*100),"")</f>
        <v/>
      </c>
      <c r="AY22" s="19" t="s">
        <v>22</v>
      </c>
      <c r="AZ22" s="113" t="str">
        <f>IF(AND((AZ19&gt;0),(AZ20&gt;0)),(AZ19/AZ20*100),"")</f>
        <v/>
      </c>
      <c r="BA22" s="19" t="s">
        <v>22</v>
      </c>
      <c r="BB22" s="113" t="str">
        <f>IF(AND((BB19&gt;0),(BB20&gt;0)),(BB19/BB20*100),"")</f>
        <v/>
      </c>
      <c r="BC22" s="19" t="s">
        <v>22</v>
      </c>
      <c r="BD22" s="113" t="str">
        <f>IF(AND((BD19&gt;0),(BD20&gt;0)),(BD19/BD20*100),"")</f>
        <v/>
      </c>
      <c r="BE22" s="19" t="s">
        <v>22</v>
      </c>
      <c r="BF22" s="113" t="str">
        <f>IF(AND((BF19&gt;0),(BF20&gt;0)),(BF19/BF20*100),"")</f>
        <v/>
      </c>
      <c r="BG22" s="19" t="s">
        <v>22</v>
      </c>
      <c r="BH22" s="113" t="str">
        <f>IF(AND((BH19&gt;0),(BH20&gt;0)),(BH19/BH20*100),"")</f>
        <v/>
      </c>
      <c r="BI22" s="19" t="s">
        <v>22</v>
      </c>
      <c r="BK22" s="11" t="str">
        <f t="shared" si="0"/>
        <v xml:space="preserve">     Internal base/primary branch (cct)</v>
      </c>
      <c r="BL22" s="12">
        <f t="shared" si="63"/>
        <v>1</v>
      </c>
      <c r="BM22" s="141">
        <f t="shared" si="64"/>
        <v>56.198910081743868</v>
      </c>
      <c r="BN22" s="151" t="str">
        <f t="shared" si="2"/>
        <v>–</v>
      </c>
      <c r="BO22" s="143">
        <f t="shared" si="65"/>
        <v>56.198910081743868</v>
      </c>
      <c r="BP22" s="152" t="str">
        <f t="shared" si="66"/>
        <v/>
      </c>
      <c r="BQ22" s="153" t="s">
        <v>22</v>
      </c>
      <c r="BR22" s="154" t="str">
        <f t="shared" si="67"/>
        <v/>
      </c>
      <c r="BS22" s="147">
        <f>IF(SUM(B22,D22,F22,H22,J22,L22,N22,P22,R22,T22,V22,X22,Z22,AB22,AD22,AF22,AH22,AJ22,AL22,AN22,AP22,AR22,AT22,AV22,AX22,AZ22,BB22,BD22,BF22,BH22)&gt;0,AVERAGE(B22,D22,F22,H22,J22,L22,N22,P22,R22,T22,V22,X22,Z22,AB22,AD22,AF22,AH22,AJ22,AL22,AN22,AP22,AR22,AT22,AV22,AX22,AZ22,BB22,BD22,BF22,BH22),"?")</f>
        <v>56.198910081743868</v>
      </c>
      <c r="BT22" s="155" t="s">
        <v>22</v>
      </c>
      <c r="BU22" s="142" t="str">
        <f>IF(COUNT(B22,D22,F22,H22,J22,L22,N22,P22,R22,T22,V22,X22,Z22,AB22,AD22,AF22,AH22,AJ22,AL22,AN22,AP22,AR22,AT22,AV22,AX22,AZ22,BB22,BD22,BF22,BH22)&gt;1,STDEV(B22,D22,F22,H22,J22,L22,N22,P22,R22,T22,V22,X22,Z22,AB22,AD22,AF22,AH22,AJ22,AL22,AN22,AP22,AR22,AT22,AV22,AX22,AZ22,BB22,BD22,BF22,BH22),"?")</f>
        <v>?</v>
      </c>
      <c r="BV22" s="156" t="s">
        <v>22</v>
      </c>
      <c r="BW22" s="142">
        <f>IF(COUNT(B22)&gt;0,B22,"?")</f>
        <v>56.198910081743868</v>
      </c>
      <c r="BX22" s="157" t="s">
        <v>22</v>
      </c>
    </row>
    <row r="23" spans="1:76" x14ac:dyDescent="0.2">
      <c r="A23" s="20" t="s">
        <v>86</v>
      </c>
      <c r="B23" s="2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47"/>
      <c r="AF23" s="24"/>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47"/>
      <c r="BK23" s="11" t="str">
        <f t="shared" si="0"/>
        <v>Claw II heights</v>
      </c>
      <c r="BL23" s="12"/>
      <c r="BM23" s="39"/>
      <c r="BN23" s="13"/>
      <c r="BO23" s="40"/>
      <c r="BP23" s="41"/>
      <c r="BQ23" s="14"/>
      <c r="BR23" s="42"/>
      <c r="BS23" s="43"/>
      <c r="BT23" s="44"/>
      <c r="BU23" s="13"/>
      <c r="BV23" s="45"/>
      <c r="BW23" s="13"/>
      <c r="BX23" s="14"/>
    </row>
    <row r="24" spans="1:76" x14ac:dyDescent="0.2">
      <c r="A24" s="9" t="s">
        <v>31</v>
      </c>
      <c r="B24" s="10">
        <v>7.55</v>
      </c>
      <c r="C24" s="109">
        <f t="shared" ref="C24:C30" si="83">IF(AND((B24&gt;0),(B$5&gt;0)),(B24/B$5*100),"")</f>
        <v>11.278757095906784</v>
      </c>
      <c r="D24" s="10"/>
      <c r="E24" s="19" t="str">
        <f t="shared" ref="E24:E26" si="84">IF(AND((D24&gt;0),(D$5&gt;0)),(D24/D$5*100),"")</f>
        <v/>
      </c>
      <c r="F24" s="10"/>
      <c r="G24" s="19" t="str">
        <f t="shared" ref="G24:G26" si="85">IF(AND((F24&gt;0),(F$5&gt;0)),(F24/F$5*100),"")</f>
        <v/>
      </c>
      <c r="H24" s="10"/>
      <c r="I24" s="19" t="str">
        <f t="shared" ref="I24:I26" si="86">IF(AND((H24&gt;0),(H$5&gt;0)),(H24/H$5*100),"")</f>
        <v/>
      </c>
      <c r="J24" s="10"/>
      <c r="K24" s="19" t="str">
        <f t="shared" ref="K24:K26" si="87">IF(AND((J24&gt;0),(J$5&gt;0)),(J24/J$5*100),"")</f>
        <v/>
      </c>
      <c r="L24" s="10"/>
      <c r="M24" s="19" t="str">
        <f t="shared" ref="M24:M26" si="88">IF(AND((L24&gt;0),(L$5&gt;0)),(L24/L$5*100),"")</f>
        <v/>
      </c>
      <c r="N24" s="10"/>
      <c r="O24" s="19" t="str">
        <f t="shared" ref="O24:O26" si="89">IF(AND((N24&gt;0),(N$5&gt;0)),(N24/N$5*100),"")</f>
        <v/>
      </c>
      <c r="P24" s="10"/>
      <c r="Q24" s="19" t="str">
        <f t="shared" ref="Q24:Q26" si="90">IF(AND((P24&gt;0),(P$5&gt;0)),(P24/P$5*100),"")</f>
        <v/>
      </c>
      <c r="R24" s="10"/>
      <c r="S24" s="19" t="str">
        <f t="shared" ref="S24:S26" si="91">IF(AND((R24&gt;0),(R$5&gt;0)),(R24/R$5*100),"")</f>
        <v/>
      </c>
      <c r="T24" s="10"/>
      <c r="U24" s="19" t="str">
        <f t="shared" ref="U24:U26" si="92">IF(AND((T24&gt;0),(T$5&gt;0)),(T24/T$5*100),"")</f>
        <v/>
      </c>
      <c r="V24" s="10"/>
      <c r="W24" s="19" t="str">
        <f t="shared" ref="W24:W26" si="93">IF(AND((V24&gt;0),(V$5&gt;0)),(V24/V$5*100),"")</f>
        <v/>
      </c>
      <c r="X24" s="10"/>
      <c r="Y24" s="19" t="str">
        <f t="shared" ref="Y24:Y26" si="94">IF(AND((X24&gt;0),(X$5&gt;0)),(X24/X$5*100),"")</f>
        <v/>
      </c>
      <c r="Z24" s="10"/>
      <c r="AA24" s="19" t="str">
        <f t="shared" ref="AA24:AA26" si="95">IF(AND((Z24&gt;0),(Z$5&gt;0)),(Z24/Z$5*100),"")</f>
        <v/>
      </c>
      <c r="AB24" s="10"/>
      <c r="AC24" s="19" t="str">
        <f t="shared" ref="AC24:AC30" si="96">IF(AND((AB24&gt;0),(AB$5&gt;0)),(AB24/AB$5*100),"")</f>
        <v/>
      </c>
      <c r="AD24" s="10"/>
      <c r="AE24" s="19" t="str">
        <f t="shared" ref="AE24:AE30" si="97">IF(AND((AD24&gt;0),(AD$5&gt;0)),(AD24/AD$5*100),"")</f>
        <v/>
      </c>
      <c r="AF24" s="10"/>
      <c r="AG24" s="19" t="str">
        <f t="shared" ref="AG24:AG30" si="98">IF(AND((AF24&gt;0),(AF$5&gt;0)),(AF24/AF$5*100),"")</f>
        <v/>
      </c>
      <c r="AH24" s="10"/>
      <c r="AI24" s="19"/>
      <c r="AJ24" s="10"/>
      <c r="AK24" s="19"/>
      <c r="AL24" s="10"/>
      <c r="AM24" s="19" t="str">
        <f t="shared" ref="AM24:AM30" si="99">IF(AND((AL24&gt;0),(AL$5&gt;0)),(AL24/AL$5*100),"")</f>
        <v/>
      </c>
      <c r="AN24" s="10"/>
      <c r="AO24" s="19" t="str">
        <f t="shared" ref="AO24:AO30" si="100">IF(AND((AN24&gt;0),(AN$5&gt;0)),(AN24/AN$5*100),"")</f>
        <v/>
      </c>
      <c r="AP24" s="10"/>
      <c r="AQ24" s="19" t="str">
        <f t="shared" ref="AQ24:AQ30" si="101">IF(AND((AP24&gt;0),(AP$5&gt;0)),(AP24/AP$5*100),"")</f>
        <v/>
      </c>
      <c r="AR24" s="10"/>
      <c r="AS24" s="19" t="str">
        <f t="shared" ref="AS24:AS30" si="102">IF(AND((AR24&gt;0),(AR$5&gt;0)),(AR24/AR$5*100),"")</f>
        <v/>
      </c>
      <c r="AT24" s="10"/>
      <c r="AU24" s="19" t="str">
        <f t="shared" ref="AU24:AU30" si="103">IF(AND((AT24&gt;0),(AT$5&gt;0)),(AT24/AT$5*100),"")</f>
        <v/>
      </c>
      <c r="AV24" s="10"/>
      <c r="AW24" s="19" t="str">
        <f t="shared" ref="AW24:AW30" si="104">IF(AND((AV24&gt;0),(AV$5&gt;0)),(AV24/AV$5*100),"")</f>
        <v/>
      </c>
      <c r="AX24" s="10"/>
      <c r="AY24" s="19" t="str">
        <f t="shared" ref="AY24:AY30" si="105">IF(AND((AX24&gt;0),(AX$5&gt;0)),(AX24/AX$5*100),"")</f>
        <v/>
      </c>
      <c r="AZ24" s="10"/>
      <c r="BA24" s="19" t="str">
        <f t="shared" ref="BA24:BA30" si="106">IF(AND((AZ24&gt;0),(AZ$5&gt;0)),(AZ24/AZ$5*100),"")</f>
        <v/>
      </c>
      <c r="BB24" s="10"/>
      <c r="BC24" s="19" t="str">
        <f t="shared" ref="BC24:BC30" si="107">IF(AND((BB24&gt;0),(BB$5&gt;0)),(BB24/BB$5*100),"")</f>
        <v/>
      </c>
      <c r="BD24" s="10"/>
      <c r="BE24" s="19" t="str">
        <f t="shared" ref="BE24:BE30" si="108">IF(AND((BD24&gt;0),(BD$5&gt;0)),(BD24/BD$5*100),"")</f>
        <v/>
      </c>
      <c r="BF24" s="10"/>
      <c r="BG24" s="19" t="str">
        <f t="shared" ref="BG24:BG30" si="109">IF(AND((BF24&gt;0),(BF$5&gt;0)),(BF24/BF$5*100),"")</f>
        <v/>
      </c>
      <c r="BH24" s="10"/>
      <c r="BI24" s="19" t="str">
        <f t="shared" ref="BI24:BI30" si="110">IF(AND((BH24&gt;0),(BH$5&gt;0)),(BH24/BH$5*100),"")</f>
        <v/>
      </c>
      <c r="BK24" s="11" t="str">
        <f t="shared" si="0"/>
        <v xml:space="preserve">     External base</v>
      </c>
      <c r="BL24" s="12">
        <f t="shared" ref="BL24:BL31" si="111">COUNT(B24,D24,F24,H24,J24,L24,N24,P24,R24,T24,V24,X24,Z24,AB24,AD24,AF24,AH24,AJ24,AL24,AN24,AP24,AR24,AT24,AV24,AX24,AZ24,BB24,BD24,BF24,BH24)</f>
        <v>1</v>
      </c>
      <c r="BM24" s="39">
        <f t="shared" ref="BM24:BM31" si="112">IF(SUM(B24,D24,F24,H24,J24,L24,N24,P24,R24,T24,V24,X24,Z24,AB24,AD24,AF24,AH24,AJ24,AL24,AN24,AP24,AR24,AT24,AV24,AX24,AZ24,BB24,BD24,BF24,BH24)&gt;0,MIN(B24,D24,F24,H24,J24,L24,N24,P24,R24,T24,V24,X24,Z24,AB24,AD24,AF24,AH24,AJ24,AL24,AN24,AP24,AR24,AT24,AV24,AX24,AZ24,BB24,BD24,BF24,BH24),"")</f>
        <v>7.55</v>
      </c>
      <c r="BN24" s="13" t="str">
        <f t="shared" si="2"/>
        <v>–</v>
      </c>
      <c r="BO24" s="40">
        <f t="shared" ref="BO24:BO31" si="113">IF(SUM(B24,D24,F24,H24,J24,L24,N24,P24,R24,T24,V24,X24,Z24,AB24,AD24,AF24,AH24,AJ24,AL24,AN24,AP24,AR24,AT24,AV24,AX24,AZ24,BB24,BD24,BF24,BH24)&gt;0,MAX(B24,D24,F24,H24,J24,L24,N24,P24,R24,T24,V24,X24,Z24,AB24,AD24,AF24,AH24,AJ24,AL24,AN24,AP24,AR24,AT24,AV24,AX24,AZ24,BB24,BD24,BF24,BH24),"")</f>
        <v>7.55</v>
      </c>
      <c r="BP24" s="41">
        <f t="shared" ref="BP24:BP31" si="114">IF(SUM(C24,E24,G24,I24,K24,M24,O24,Q24,S24,U24,W24,Y24,AA24,AC24,AE24,AG24,AI24,AK24,AM24,AO24,AQ24,AS24,AU24,AW24,AY24,BA24,BC24,BE24,BG24,BI24)&gt;0,MIN(C24,E24,G24,I24,K24,M24,O24,Q24,S24,U24,W24,Y24,AA24,AC24,AE24,AG24,AI24,AK24,AM24,AO24,AQ24,AS24,AU24,AW24,AY24,BA24,BC24,BE24,BG24,BI24),"")</f>
        <v>11.278757095906784</v>
      </c>
      <c r="BQ24" s="14" t="str">
        <f t="shared" si="3"/>
        <v>–</v>
      </c>
      <c r="BR24" s="42">
        <f t="shared" ref="BR24:BR31" si="115">IF(SUM(C24,E24,G24,I24,K24,M24,O24,Q24,S24,U24,W24,Y24,AA24,AC24,AE24,AG24,AI24,AK24,AM24,AO24,AQ24,AS24,AU24,AW24,AY24,BA24,BC24,BE24,BG24,BI24)&gt;0,MAX(C24,E24,G24,I24,K24,M24,O24,Q24,S24,U24,W24,Y24,AA24,AC24,AE24,AG24,AI24,AK24,AM24,AO24,AQ24,AS24,AU24,AW24,AY24,BA24,BC24,BE24,BG24,BI24),"")</f>
        <v>11.278757095906784</v>
      </c>
      <c r="BS24" s="43">
        <f t="shared" ref="BS24:BT26" si="116">IF(SUM(B24,D24,F24,H24,J24,L24,N24,P24,R24,T24,V24,X24,Z24,AB24,AD24,AF24,AH24,AJ24,AL24,AN24,AP24,AR24,AT24,AV24,AX24,AZ24,BB24,BD24,BF24,BH24)&gt;0,AVERAGE(B24,D24,F24,H24,J24,L24,N24,P24,R24,T24,V24,X24,Z24,AB24,AD24,AF24,AH24,AJ24,AL24,AN24,AP24,AR24,AT24,AV24,AX24,AZ24,BB24,BD24,BF24,BH24),"?")</f>
        <v>7.55</v>
      </c>
      <c r="BT24" s="44">
        <f t="shared" si="116"/>
        <v>11.278757095906784</v>
      </c>
      <c r="BU24" s="13" t="str">
        <f t="shared" ref="BU24:BV26" si="117">IF(COUNT(B24,D24,F24,H24,J24,L24,N24,P24,R24,T24,V24,X24,Z24,AB24,AD24,AF24,AH24,AJ24,AL24,AN24,AP24,AR24,AT24,AV24,AX24,AZ24,BB24,BD24,BF24,BH24)&gt;1,STDEV(B24,D24,F24,H24,J24,L24,N24,P24,R24,T24,V24,X24,Z24,AB24,AD24,AF24,AH24,AJ24,AL24,AN24,AP24,AR24,AT24,AV24,AX24,AZ24,BB24,BD24,BF24,BH24),"?")</f>
        <v>?</v>
      </c>
      <c r="BV24" s="45" t="str">
        <f t="shared" si="117"/>
        <v>?</v>
      </c>
      <c r="BW24" s="13">
        <f t="shared" ref="BW24:BX26" si="118">IF(COUNT(B24)&gt;0,B24,"?")</f>
        <v>7.55</v>
      </c>
      <c r="BX24" s="14">
        <f t="shared" si="118"/>
        <v>11.278757095906784</v>
      </c>
    </row>
    <row r="25" spans="1:76" x14ac:dyDescent="0.2">
      <c r="A25" s="9" t="s">
        <v>32</v>
      </c>
      <c r="B25" s="10">
        <v>15.22</v>
      </c>
      <c r="C25" s="109">
        <f t="shared" si="83"/>
        <v>22.736779205258443</v>
      </c>
      <c r="D25" s="10"/>
      <c r="E25" s="19" t="str">
        <f t="shared" si="84"/>
        <v/>
      </c>
      <c r="F25" s="10"/>
      <c r="G25" s="19" t="str">
        <f t="shared" si="85"/>
        <v/>
      </c>
      <c r="H25" s="10"/>
      <c r="I25" s="19" t="str">
        <f t="shared" si="86"/>
        <v/>
      </c>
      <c r="J25" s="10"/>
      <c r="K25" s="19" t="str">
        <f t="shared" si="87"/>
        <v/>
      </c>
      <c r="L25" s="10"/>
      <c r="M25" s="19" t="str">
        <f t="shared" si="88"/>
        <v/>
      </c>
      <c r="N25" s="10"/>
      <c r="O25" s="19" t="str">
        <f t="shared" si="89"/>
        <v/>
      </c>
      <c r="P25" s="10"/>
      <c r="Q25" s="19" t="str">
        <f t="shared" si="90"/>
        <v/>
      </c>
      <c r="R25" s="10"/>
      <c r="S25" s="19" t="str">
        <f t="shared" si="91"/>
        <v/>
      </c>
      <c r="T25" s="10"/>
      <c r="U25" s="19" t="str">
        <f t="shared" si="92"/>
        <v/>
      </c>
      <c r="V25" s="10"/>
      <c r="W25" s="19" t="str">
        <f t="shared" si="93"/>
        <v/>
      </c>
      <c r="X25" s="10"/>
      <c r="Y25" s="19" t="str">
        <f t="shared" si="94"/>
        <v/>
      </c>
      <c r="Z25" s="10"/>
      <c r="AA25" s="19" t="str">
        <f t="shared" si="95"/>
        <v/>
      </c>
      <c r="AB25" s="10"/>
      <c r="AC25" s="19" t="str">
        <f t="shared" si="96"/>
        <v/>
      </c>
      <c r="AD25" s="10"/>
      <c r="AE25" s="19" t="str">
        <f t="shared" si="97"/>
        <v/>
      </c>
      <c r="AF25" s="10"/>
      <c r="AG25" s="19" t="str">
        <f t="shared" si="98"/>
        <v/>
      </c>
      <c r="AH25" s="10"/>
      <c r="AI25" s="19"/>
      <c r="AJ25" s="10"/>
      <c r="AK25" s="19"/>
      <c r="AL25" s="10"/>
      <c r="AM25" s="19" t="str">
        <f t="shared" si="99"/>
        <v/>
      </c>
      <c r="AN25" s="10"/>
      <c r="AO25" s="19" t="str">
        <f t="shared" si="100"/>
        <v/>
      </c>
      <c r="AP25" s="10"/>
      <c r="AQ25" s="19" t="str">
        <f t="shared" si="101"/>
        <v/>
      </c>
      <c r="AR25" s="10"/>
      <c r="AS25" s="19" t="str">
        <f t="shared" si="102"/>
        <v/>
      </c>
      <c r="AT25" s="10"/>
      <c r="AU25" s="19" t="str">
        <f t="shared" si="103"/>
        <v/>
      </c>
      <c r="AV25" s="10"/>
      <c r="AW25" s="19" t="str">
        <f t="shared" si="104"/>
        <v/>
      </c>
      <c r="AX25" s="10"/>
      <c r="AY25" s="19" t="str">
        <f t="shared" si="105"/>
        <v/>
      </c>
      <c r="AZ25" s="10"/>
      <c r="BA25" s="19" t="str">
        <f t="shared" si="106"/>
        <v/>
      </c>
      <c r="BB25" s="10"/>
      <c r="BC25" s="19" t="str">
        <f t="shared" si="107"/>
        <v/>
      </c>
      <c r="BD25" s="10"/>
      <c r="BE25" s="19" t="str">
        <f t="shared" si="108"/>
        <v/>
      </c>
      <c r="BF25" s="10"/>
      <c r="BG25" s="19" t="str">
        <f t="shared" si="109"/>
        <v/>
      </c>
      <c r="BH25" s="10"/>
      <c r="BI25" s="19" t="str">
        <f t="shared" si="110"/>
        <v/>
      </c>
      <c r="BK25" s="11" t="str">
        <f t="shared" si="0"/>
        <v xml:space="preserve">     External primary branch</v>
      </c>
      <c r="BL25" s="12">
        <f t="shared" si="111"/>
        <v>1</v>
      </c>
      <c r="BM25" s="39">
        <f t="shared" si="112"/>
        <v>15.22</v>
      </c>
      <c r="BN25" s="13" t="str">
        <f t="shared" si="2"/>
        <v>–</v>
      </c>
      <c r="BO25" s="40">
        <f t="shared" si="113"/>
        <v>15.22</v>
      </c>
      <c r="BP25" s="41">
        <f t="shared" si="114"/>
        <v>22.736779205258443</v>
      </c>
      <c r="BQ25" s="14" t="str">
        <f t="shared" si="3"/>
        <v>–</v>
      </c>
      <c r="BR25" s="42">
        <f t="shared" si="115"/>
        <v>22.736779205258443</v>
      </c>
      <c r="BS25" s="43">
        <f t="shared" si="116"/>
        <v>15.22</v>
      </c>
      <c r="BT25" s="44">
        <f t="shared" si="116"/>
        <v>22.736779205258443</v>
      </c>
      <c r="BU25" s="13" t="str">
        <f t="shared" si="117"/>
        <v>?</v>
      </c>
      <c r="BV25" s="45" t="str">
        <f t="shared" si="117"/>
        <v>?</v>
      </c>
      <c r="BW25" s="13">
        <f t="shared" si="118"/>
        <v>15.22</v>
      </c>
      <c r="BX25" s="14">
        <f t="shared" si="118"/>
        <v>22.736779205258443</v>
      </c>
    </row>
    <row r="26" spans="1:76" x14ac:dyDescent="0.2">
      <c r="A26" s="9" t="s">
        <v>33</v>
      </c>
      <c r="B26" s="10">
        <v>11.33</v>
      </c>
      <c r="C26" s="109">
        <f t="shared" si="83"/>
        <v>16.925605019420377</v>
      </c>
      <c r="D26" s="10"/>
      <c r="E26" s="19" t="str">
        <f t="shared" si="84"/>
        <v/>
      </c>
      <c r="F26" s="10"/>
      <c r="G26" s="19" t="str">
        <f t="shared" si="85"/>
        <v/>
      </c>
      <c r="H26" s="10"/>
      <c r="I26" s="19" t="str">
        <f t="shared" si="86"/>
        <v/>
      </c>
      <c r="J26" s="10"/>
      <c r="K26" s="19" t="str">
        <f t="shared" si="87"/>
        <v/>
      </c>
      <c r="L26" s="10"/>
      <c r="M26" s="19" t="str">
        <f t="shared" si="88"/>
        <v/>
      </c>
      <c r="N26" s="10"/>
      <c r="O26" s="19" t="str">
        <f t="shared" si="89"/>
        <v/>
      </c>
      <c r="P26" s="10"/>
      <c r="Q26" s="19" t="str">
        <f t="shared" si="90"/>
        <v/>
      </c>
      <c r="R26" s="10"/>
      <c r="S26" s="19" t="str">
        <f t="shared" si="91"/>
        <v/>
      </c>
      <c r="T26" s="10"/>
      <c r="U26" s="19" t="str">
        <f t="shared" si="92"/>
        <v/>
      </c>
      <c r="V26" s="10"/>
      <c r="W26" s="19" t="str">
        <f t="shared" si="93"/>
        <v/>
      </c>
      <c r="X26" s="10"/>
      <c r="Y26" s="19" t="str">
        <f t="shared" si="94"/>
        <v/>
      </c>
      <c r="Z26" s="10"/>
      <c r="AA26" s="19" t="str">
        <f t="shared" si="95"/>
        <v/>
      </c>
      <c r="AB26" s="10"/>
      <c r="AC26" s="19" t="str">
        <f t="shared" si="96"/>
        <v/>
      </c>
      <c r="AD26" s="10"/>
      <c r="AE26" s="19" t="str">
        <f t="shared" si="97"/>
        <v/>
      </c>
      <c r="AF26" s="10"/>
      <c r="AG26" s="19" t="str">
        <f t="shared" si="98"/>
        <v/>
      </c>
      <c r="AH26" s="10"/>
      <c r="AI26" s="19"/>
      <c r="AJ26" s="10"/>
      <c r="AK26" s="19"/>
      <c r="AL26" s="10"/>
      <c r="AM26" s="19" t="str">
        <f t="shared" si="99"/>
        <v/>
      </c>
      <c r="AN26" s="10"/>
      <c r="AO26" s="19" t="str">
        <f t="shared" si="100"/>
        <v/>
      </c>
      <c r="AP26" s="10"/>
      <c r="AQ26" s="19" t="str">
        <f t="shared" si="101"/>
        <v/>
      </c>
      <c r="AR26" s="10"/>
      <c r="AS26" s="19" t="str">
        <f t="shared" si="102"/>
        <v/>
      </c>
      <c r="AT26" s="10"/>
      <c r="AU26" s="19" t="str">
        <f t="shared" si="103"/>
        <v/>
      </c>
      <c r="AV26" s="10"/>
      <c r="AW26" s="19" t="str">
        <f t="shared" si="104"/>
        <v/>
      </c>
      <c r="AX26" s="10"/>
      <c r="AY26" s="19" t="str">
        <f t="shared" si="105"/>
        <v/>
      </c>
      <c r="AZ26" s="10"/>
      <c r="BA26" s="19" t="str">
        <f t="shared" si="106"/>
        <v/>
      </c>
      <c r="BB26" s="10"/>
      <c r="BC26" s="19" t="str">
        <f t="shared" si="107"/>
        <v/>
      </c>
      <c r="BD26" s="10"/>
      <c r="BE26" s="19" t="str">
        <f t="shared" si="108"/>
        <v/>
      </c>
      <c r="BF26" s="10"/>
      <c r="BG26" s="19" t="str">
        <f t="shared" si="109"/>
        <v/>
      </c>
      <c r="BH26" s="10"/>
      <c r="BI26" s="19" t="str">
        <f t="shared" si="110"/>
        <v/>
      </c>
      <c r="BK26" s="11" t="str">
        <f t="shared" si="0"/>
        <v xml:space="preserve">     External secondary branch</v>
      </c>
      <c r="BL26" s="12">
        <f t="shared" si="111"/>
        <v>1</v>
      </c>
      <c r="BM26" s="39">
        <f t="shared" si="112"/>
        <v>11.33</v>
      </c>
      <c r="BN26" s="13" t="str">
        <f t="shared" si="2"/>
        <v>–</v>
      </c>
      <c r="BO26" s="40">
        <f t="shared" si="113"/>
        <v>11.33</v>
      </c>
      <c r="BP26" s="41">
        <f t="shared" si="114"/>
        <v>16.925605019420377</v>
      </c>
      <c r="BQ26" s="14" t="str">
        <f t="shared" si="3"/>
        <v>–</v>
      </c>
      <c r="BR26" s="42">
        <f t="shared" si="115"/>
        <v>16.925605019420377</v>
      </c>
      <c r="BS26" s="43">
        <f t="shared" si="116"/>
        <v>11.33</v>
      </c>
      <c r="BT26" s="44">
        <f t="shared" si="116"/>
        <v>16.925605019420377</v>
      </c>
      <c r="BU26" s="13" t="str">
        <f t="shared" si="117"/>
        <v>?</v>
      </c>
      <c r="BV26" s="45" t="str">
        <f t="shared" si="117"/>
        <v>?</v>
      </c>
      <c r="BW26" s="13">
        <f t="shared" si="118"/>
        <v>11.33</v>
      </c>
      <c r="BX26" s="14">
        <f t="shared" si="118"/>
        <v>16.925605019420377</v>
      </c>
    </row>
    <row r="27" spans="1:76" x14ac:dyDescent="0.2">
      <c r="A27" s="9" t="s">
        <v>34</v>
      </c>
      <c r="B27" s="113">
        <f>IF(AND((B24&gt;0),(B25&gt;0)),(B24/B25*100),"")</f>
        <v>49.605781865965831</v>
      </c>
      <c r="C27" s="109" t="s">
        <v>22</v>
      </c>
      <c r="D27" s="113" t="str">
        <f>IF(AND((D24&gt;0),(D25&gt;0)),(D24/D25*100),"")</f>
        <v/>
      </c>
      <c r="E27" s="19" t="s">
        <v>22</v>
      </c>
      <c r="F27" s="113" t="str">
        <f>IF(AND((F24&gt;0),(F25&gt;0)),(F24/F25*100),"")</f>
        <v/>
      </c>
      <c r="G27" s="19" t="s">
        <v>22</v>
      </c>
      <c r="H27" s="113"/>
      <c r="I27" s="19" t="s">
        <v>22</v>
      </c>
      <c r="J27" s="113"/>
      <c r="K27" s="19" t="s">
        <v>22</v>
      </c>
      <c r="L27" s="113"/>
      <c r="M27" s="19" t="s">
        <v>22</v>
      </c>
      <c r="N27" s="113"/>
      <c r="O27" s="19" t="s">
        <v>22</v>
      </c>
      <c r="P27" s="113"/>
      <c r="Q27" s="19" t="s">
        <v>22</v>
      </c>
      <c r="R27" s="113"/>
      <c r="S27" s="19" t="s">
        <v>22</v>
      </c>
      <c r="T27" s="113"/>
      <c r="U27" s="19" t="s">
        <v>22</v>
      </c>
      <c r="V27" s="113"/>
      <c r="W27" s="19" t="s">
        <v>22</v>
      </c>
      <c r="X27" s="113"/>
      <c r="Y27" s="19" t="s">
        <v>22</v>
      </c>
      <c r="Z27" s="113"/>
      <c r="AA27" s="19" t="s">
        <v>22</v>
      </c>
      <c r="AB27" s="113"/>
      <c r="AC27" s="19" t="s">
        <v>22</v>
      </c>
      <c r="AD27" s="113" t="str">
        <f>IF(AND((AD24&gt;0),(AD25&gt;0)),(AD24/AD25*100),"")</f>
        <v/>
      </c>
      <c r="AE27" s="19" t="s">
        <v>22</v>
      </c>
      <c r="AF27" s="113"/>
      <c r="AG27" s="19" t="s">
        <v>22</v>
      </c>
      <c r="AH27" s="113"/>
      <c r="AI27" s="19"/>
      <c r="AJ27" s="113"/>
      <c r="AK27" s="19"/>
      <c r="AL27" s="113" t="str">
        <f>IF(AND((AL24&gt;0),(AL25&gt;0)),(AL24/AL25*100),"")</f>
        <v/>
      </c>
      <c r="AM27" s="19" t="s">
        <v>22</v>
      </c>
      <c r="AN27" s="113" t="str">
        <f>IF(AND((AN24&gt;0),(AN25&gt;0)),(AN24/AN25*100),"")</f>
        <v/>
      </c>
      <c r="AO27" s="19" t="s">
        <v>22</v>
      </c>
      <c r="AP27" s="113" t="str">
        <f>IF(AND((AP24&gt;0),(AP25&gt;0)),(AP24/AP25*100),"")</f>
        <v/>
      </c>
      <c r="AQ27" s="19" t="s">
        <v>22</v>
      </c>
      <c r="AR27" s="113" t="str">
        <f>IF(AND((AR24&gt;0),(AR25&gt;0)),(AR24/AR25*100),"")</f>
        <v/>
      </c>
      <c r="AS27" s="19" t="s">
        <v>22</v>
      </c>
      <c r="AT27" s="113" t="str">
        <f>IF(AND((AT24&gt;0),(AT25&gt;0)),(AT24/AT25*100),"")</f>
        <v/>
      </c>
      <c r="AU27" s="19" t="s">
        <v>22</v>
      </c>
      <c r="AV27" s="113" t="str">
        <f>IF(AND((AV24&gt;0),(AV25&gt;0)),(AV24/AV25*100),"")</f>
        <v/>
      </c>
      <c r="AW27" s="19" t="s">
        <v>22</v>
      </c>
      <c r="AX27" s="113" t="str">
        <f>IF(AND((AX24&gt;0),(AX25&gt;0)),(AX24/AX25*100),"")</f>
        <v/>
      </c>
      <c r="AY27" s="19" t="s">
        <v>22</v>
      </c>
      <c r="AZ27" s="113" t="str">
        <f>IF(AND((AZ24&gt;0),(AZ25&gt;0)),(AZ24/AZ25*100),"")</f>
        <v/>
      </c>
      <c r="BA27" s="19" t="s">
        <v>22</v>
      </c>
      <c r="BB27" s="113" t="str">
        <f>IF(AND((BB24&gt;0),(BB25&gt;0)),(BB24/BB25*100),"")</f>
        <v/>
      </c>
      <c r="BC27" s="19" t="s">
        <v>22</v>
      </c>
      <c r="BD27" s="113" t="str">
        <f>IF(AND((BD24&gt;0),(BD25&gt;0)),(BD24/BD25*100),"")</f>
        <v/>
      </c>
      <c r="BE27" s="19" t="s">
        <v>22</v>
      </c>
      <c r="BF27" s="113" t="str">
        <f>IF(AND((BF24&gt;0),(BF25&gt;0)),(BF24/BF25*100),"")</f>
        <v/>
      </c>
      <c r="BG27" s="19" t="s">
        <v>22</v>
      </c>
      <c r="BH27" s="113" t="str">
        <f>IF(AND((BH24&gt;0),(BH25&gt;0)),(BH24/BH25*100),"")</f>
        <v/>
      </c>
      <c r="BI27" s="19" t="s">
        <v>22</v>
      </c>
      <c r="BK27" s="11" t="str">
        <f t="shared" si="0"/>
        <v xml:space="preserve">     External base/primary branch (cct)</v>
      </c>
      <c r="BL27" s="12">
        <f t="shared" si="111"/>
        <v>1</v>
      </c>
      <c r="BM27" s="141">
        <f t="shared" si="112"/>
        <v>49.605781865965831</v>
      </c>
      <c r="BN27" s="151" t="str">
        <f t="shared" si="2"/>
        <v>–</v>
      </c>
      <c r="BO27" s="143">
        <f t="shared" si="113"/>
        <v>49.605781865965831</v>
      </c>
      <c r="BP27" s="152" t="str">
        <f t="shared" si="114"/>
        <v/>
      </c>
      <c r="BQ27" s="153" t="s">
        <v>22</v>
      </c>
      <c r="BR27" s="154" t="str">
        <f t="shared" si="115"/>
        <v/>
      </c>
      <c r="BS27" s="147">
        <f>IF(SUM(B27,D27,F27,H27,J27,L27,N27,P27,R27,T27,V27,X27,Z27,AB27,AD27,AF27,AH27,AJ27,AL27,AN27,AP27,AR27,AT27,AV27,AX27,AZ27,BB27,BD27,BF27,BH27)&gt;0,AVERAGE(B27,D27,F27,H27,J27,L27,N27,P27,R27,T27,V27,X27,Z27,AB27,AD27,AF27,AH27,AJ27,AL27,AN27,AP27,AR27,AT27,AV27,AX27,AZ27,BB27,BD27,BF27,BH27),"?")</f>
        <v>49.605781865965831</v>
      </c>
      <c r="BT27" s="155" t="s">
        <v>22</v>
      </c>
      <c r="BU27" s="142" t="str">
        <f>IF(COUNT(B27,D27,F27,H27,J27,L27,N27,P27,R27,T27,V27,X27,Z27,AB27,AD27,AF27,AH27,AJ27,AL27,AN27,AP27,AR27,AT27,AV27,AX27,AZ27,BB27,BD27,BF27,BH27)&gt;1,STDEV(B27,D27,F27,H27,J27,L27,N27,P27,R27,T27,V27,X27,Z27,AB27,AD27,AF27,AH27,AJ27,AL27,AN27,AP27,AR27,AT27,AV27,AX27,AZ27,BB27,BD27,BF27,BH27),"?")</f>
        <v>?</v>
      </c>
      <c r="BV27" s="156" t="s">
        <v>22</v>
      </c>
      <c r="BW27" s="142">
        <f>IF(COUNT(B27)&gt;0,B27,"?")</f>
        <v>49.605781865965831</v>
      </c>
      <c r="BX27" s="157" t="s">
        <v>22</v>
      </c>
    </row>
    <row r="28" spans="1:76" x14ac:dyDescent="0.2">
      <c r="A28" s="9" t="s">
        <v>35</v>
      </c>
      <c r="B28" s="10">
        <v>8.67</v>
      </c>
      <c r="C28" s="109">
        <f t="shared" si="83"/>
        <v>12.951897221392292</v>
      </c>
      <c r="D28" s="10"/>
      <c r="E28" s="19" t="str">
        <f t="shared" ref="E28:E30" si="119">IF(AND((D28&gt;0),(D$5&gt;0)),(D28/D$5*100),"")</f>
        <v/>
      </c>
      <c r="F28" s="10"/>
      <c r="G28" s="19" t="str">
        <f t="shared" ref="G28:G30" si="120">IF(AND((F28&gt;0),(F$5&gt;0)),(F28/F$5*100),"")</f>
        <v/>
      </c>
      <c r="H28" s="10"/>
      <c r="I28" s="19" t="str">
        <f t="shared" ref="I28:I30" si="121">IF(AND((H28&gt;0),(H$5&gt;0)),(H28/H$5*100),"")</f>
        <v/>
      </c>
      <c r="J28" s="10"/>
      <c r="K28" s="19" t="str">
        <f t="shared" ref="K28:K30" si="122">IF(AND((J28&gt;0),(J$5&gt;0)),(J28/J$5*100),"")</f>
        <v/>
      </c>
      <c r="L28" s="10"/>
      <c r="M28" s="19" t="str">
        <f t="shared" ref="M28:M30" si="123">IF(AND((L28&gt;0),(L$5&gt;0)),(L28/L$5*100),"")</f>
        <v/>
      </c>
      <c r="N28" s="10"/>
      <c r="O28" s="19" t="str">
        <f t="shared" ref="O28:O30" si="124">IF(AND((N28&gt;0),(N$5&gt;0)),(N28/N$5*100),"")</f>
        <v/>
      </c>
      <c r="P28" s="10"/>
      <c r="Q28" s="19" t="str">
        <f t="shared" ref="Q28:Q30" si="125">IF(AND((P28&gt;0),(P$5&gt;0)),(P28/P$5*100),"")</f>
        <v/>
      </c>
      <c r="R28" s="10"/>
      <c r="S28" s="19" t="str">
        <f t="shared" ref="S28:S30" si="126">IF(AND((R28&gt;0),(R$5&gt;0)),(R28/R$5*100),"")</f>
        <v/>
      </c>
      <c r="T28" s="10"/>
      <c r="U28" s="19" t="str">
        <f t="shared" ref="U28:U30" si="127">IF(AND((T28&gt;0),(T$5&gt;0)),(T28/T$5*100),"")</f>
        <v/>
      </c>
      <c r="V28" s="10"/>
      <c r="W28" s="19" t="str">
        <f t="shared" ref="W28:W30" si="128">IF(AND((V28&gt;0),(V$5&gt;0)),(V28/V$5*100),"")</f>
        <v/>
      </c>
      <c r="X28" s="10"/>
      <c r="Y28" s="19" t="str">
        <f t="shared" ref="Y28:Y30" si="129">IF(AND((X28&gt;0),(X$5&gt;0)),(X28/X$5*100),"")</f>
        <v/>
      </c>
      <c r="Z28" s="10"/>
      <c r="AA28" s="19" t="str">
        <f t="shared" ref="AA28:AA30" si="130">IF(AND((Z28&gt;0),(Z$5&gt;0)),(Z28/Z$5*100),"")</f>
        <v/>
      </c>
      <c r="AB28" s="10"/>
      <c r="AC28" s="19" t="str">
        <f t="shared" si="96"/>
        <v/>
      </c>
      <c r="AD28" s="10"/>
      <c r="AE28" s="19" t="str">
        <f t="shared" si="97"/>
        <v/>
      </c>
      <c r="AF28" s="10"/>
      <c r="AG28" s="19" t="str">
        <f t="shared" si="98"/>
        <v/>
      </c>
      <c r="AH28" s="10"/>
      <c r="AI28" s="19"/>
      <c r="AJ28" s="10"/>
      <c r="AK28" s="19"/>
      <c r="AL28" s="10"/>
      <c r="AM28" s="19" t="str">
        <f t="shared" si="99"/>
        <v/>
      </c>
      <c r="AN28" s="10"/>
      <c r="AO28" s="19" t="str">
        <f t="shared" si="100"/>
        <v/>
      </c>
      <c r="AP28" s="10"/>
      <c r="AQ28" s="19" t="str">
        <f t="shared" si="101"/>
        <v/>
      </c>
      <c r="AR28" s="10"/>
      <c r="AS28" s="19" t="str">
        <f t="shared" si="102"/>
        <v/>
      </c>
      <c r="AT28" s="10"/>
      <c r="AU28" s="19" t="str">
        <f t="shared" si="103"/>
        <v/>
      </c>
      <c r="AV28" s="10"/>
      <c r="AW28" s="19" t="str">
        <f t="shared" si="104"/>
        <v/>
      </c>
      <c r="AX28" s="10"/>
      <c r="AY28" s="19" t="str">
        <f t="shared" si="105"/>
        <v/>
      </c>
      <c r="AZ28" s="10"/>
      <c r="BA28" s="19" t="str">
        <f t="shared" si="106"/>
        <v/>
      </c>
      <c r="BB28" s="10"/>
      <c r="BC28" s="19" t="str">
        <f t="shared" si="107"/>
        <v/>
      </c>
      <c r="BD28" s="10"/>
      <c r="BE28" s="19" t="str">
        <f t="shared" si="108"/>
        <v/>
      </c>
      <c r="BF28" s="10"/>
      <c r="BG28" s="19" t="str">
        <f t="shared" si="109"/>
        <v/>
      </c>
      <c r="BH28" s="10"/>
      <c r="BI28" s="19" t="str">
        <f t="shared" si="110"/>
        <v/>
      </c>
      <c r="BK28" s="11" t="str">
        <f t="shared" si="0"/>
        <v xml:space="preserve">     Internal base</v>
      </c>
      <c r="BL28" s="12">
        <f t="shared" si="111"/>
        <v>1</v>
      </c>
      <c r="BM28" s="39">
        <f t="shared" si="112"/>
        <v>8.67</v>
      </c>
      <c r="BN28" s="13" t="str">
        <f t="shared" si="2"/>
        <v>–</v>
      </c>
      <c r="BO28" s="40">
        <f t="shared" si="113"/>
        <v>8.67</v>
      </c>
      <c r="BP28" s="41">
        <f t="shared" si="114"/>
        <v>12.951897221392292</v>
      </c>
      <c r="BQ28" s="14" t="str">
        <f t="shared" si="3"/>
        <v>–</v>
      </c>
      <c r="BR28" s="42">
        <f t="shared" si="115"/>
        <v>12.951897221392292</v>
      </c>
      <c r="BS28" s="43">
        <f>IF(SUM(B28,D28,F28,H28,J28,L28,N28,P28,R28,T28,V28,X28,Z28,AB28,AD28,AF28,AH28,AJ28,AL28,AN28,AP28,AR28,AT28,AV28,AX28,AZ28,BB28,BD28,BF28,BH28)&gt;0,AVERAGE(B28,D28,F28,H28,J28,L28,N28,P28,R28,T28,V28,X28,Z28,AB28,AD28,AF28,AH28,AJ28,AL28,AN28,AP28,AR28,AT28,AV28,AX28,AZ28,BB28,BD28,BF28,BH28),"?")</f>
        <v>8.67</v>
      </c>
      <c r="BT28" s="44">
        <f>IF(SUM(C28,E28,G28,I28,K28,M28,O28,Q28,S28,U28,W28,Y28,AA28,AC28,AE28,AG28,AI28,AK28,AM28,AO28,AQ28,AS28,AU28,AW28,AY28,BA28,BC28,BE28,BG28,BI28)&gt;0,AVERAGE(C28,E28,G28,I28,K28,M28,O28,Q28,S28,U28,W28,Y28,AA28,AC28,AE28,AG28,AI28,AK28,AM28,AO28,AQ28,AS28,AU28,AW28,AY28,BA28,BC28,BE28,BG28,BI28),"?")</f>
        <v>12.951897221392292</v>
      </c>
      <c r="BU28" s="13" t="str">
        <f>IF(COUNT(B28,D28,F28,H28,J28,L28,N28,P28,R28,T28,V28,X28,Z28,AB28,AD28,AF28,AH28,AJ28,AL28,AN28,AP28,AR28,AT28,AV28,AX28,AZ28,BB28,BD28,BF28,BH28)&gt;1,STDEV(B28,D28,F28,H28,J28,L28,N28,P28,R28,T28,V28,X28,Z28,AB28,AD28,AF28,AH28,AJ28,AL28,AN28,AP28,AR28,AT28,AV28,AX28,AZ28,BB28,BD28,BF28,BH28),"?")</f>
        <v>?</v>
      </c>
      <c r="BV28" s="45" t="str">
        <f>IF(COUNT(C28,E28,G28,I28,K28,M28,O28,Q28,S28,U28,W28,Y28,AA28,AC28,AE28,AG28,AI28,AK28,AM28,AO28,AQ28,AS28,AU28,AW28,AY28,BA28,BC28,BE28,BG28,BI28)&gt;1,STDEV(C28,E28,G28,I28,K28,M28,O28,Q28,S28,U28,W28,Y28,AA28,AC28,AE28,AG28,AI28,AK28,AM28,AO28,AQ28,AS28,AU28,AW28,AY28,BA28,BC28,BE28,BG28,BI28),"?")</f>
        <v>?</v>
      </c>
      <c r="BW28" s="13">
        <f>IF(COUNT(B28)&gt;0,B28,"?")</f>
        <v>8.67</v>
      </c>
      <c r="BX28" s="14">
        <f>IF(COUNT(C28)&gt;0,C28,"?")</f>
        <v>12.951897221392292</v>
      </c>
    </row>
    <row r="29" spans="1:76" x14ac:dyDescent="0.2">
      <c r="A29" s="9" t="s">
        <v>36</v>
      </c>
      <c r="B29" s="10">
        <v>14.19</v>
      </c>
      <c r="C29" s="109">
        <f t="shared" si="83"/>
        <v>21.198087839856587</v>
      </c>
      <c r="D29" s="10"/>
      <c r="E29" s="19" t="str">
        <f t="shared" si="119"/>
        <v/>
      </c>
      <c r="F29" s="10"/>
      <c r="G29" s="19" t="str">
        <f t="shared" si="120"/>
        <v/>
      </c>
      <c r="H29" s="10"/>
      <c r="I29" s="19" t="str">
        <f t="shared" si="121"/>
        <v/>
      </c>
      <c r="J29" s="10"/>
      <c r="K29" s="19" t="str">
        <f t="shared" si="122"/>
        <v/>
      </c>
      <c r="L29" s="10"/>
      <c r="M29" s="19" t="str">
        <f t="shared" si="123"/>
        <v/>
      </c>
      <c r="N29" s="10"/>
      <c r="O29" s="19" t="str">
        <f t="shared" si="124"/>
        <v/>
      </c>
      <c r="P29" s="10"/>
      <c r="Q29" s="19" t="str">
        <f t="shared" si="125"/>
        <v/>
      </c>
      <c r="R29" s="10"/>
      <c r="S29" s="19" t="str">
        <f t="shared" si="126"/>
        <v/>
      </c>
      <c r="T29" s="10"/>
      <c r="U29" s="19" t="str">
        <f t="shared" si="127"/>
        <v/>
      </c>
      <c r="V29" s="10"/>
      <c r="W29" s="19" t="str">
        <f t="shared" si="128"/>
        <v/>
      </c>
      <c r="X29" s="10"/>
      <c r="Y29" s="19" t="str">
        <f t="shared" si="129"/>
        <v/>
      </c>
      <c r="Z29" s="10"/>
      <c r="AA29" s="19" t="str">
        <f t="shared" si="130"/>
        <v/>
      </c>
      <c r="AB29" s="10"/>
      <c r="AC29" s="19" t="str">
        <f t="shared" si="96"/>
        <v/>
      </c>
      <c r="AD29" s="10"/>
      <c r="AE29" s="19" t="str">
        <f t="shared" si="97"/>
        <v/>
      </c>
      <c r="AF29" s="10"/>
      <c r="AG29" s="19" t="str">
        <f t="shared" si="98"/>
        <v/>
      </c>
      <c r="AH29" s="10"/>
      <c r="AI29" s="19"/>
      <c r="AJ29" s="10"/>
      <c r="AK29" s="19"/>
      <c r="AL29" s="10"/>
      <c r="AM29" s="19" t="str">
        <f t="shared" si="99"/>
        <v/>
      </c>
      <c r="AN29" s="10"/>
      <c r="AO29" s="19" t="str">
        <f t="shared" si="100"/>
        <v/>
      </c>
      <c r="AP29" s="10"/>
      <c r="AQ29" s="19" t="str">
        <f t="shared" si="101"/>
        <v/>
      </c>
      <c r="AR29" s="10"/>
      <c r="AS29" s="19" t="str">
        <f t="shared" si="102"/>
        <v/>
      </c>
      <c r="AT29" s="10"/>
      <c r="AU29" s="19" t="str">
        <f t="shared" si="103"/>
        <v/>
      </c>
      <c r="AV29" s="10"/>
      <c r="AW29" s="19" t="str">
        <f t="shared" si="104"/>
        <v/>
      </c>
      <c r="AX29" s="10"/>
      <c r="AY29" s="19" t="str">
        <f t="shared" si="105"/>
        <v/>
      </c>
      <c r="AZ29" s="10"/>
      <c r="BA29" s="19" t="str">
        <f t="shared" si="106"/>
        <v/>
      </c>
      <c r="BB29" s="10"/>
      <c r="BC29" s="19" t="str">
        <f t="shared" si="107"/>
        <v/>
      </c>
      <c r="BD29" s="10"/>
      <c r="BE29" s="19" t="str">
        <f t="shared" si="108"/>
        <v/>
      </c>
      <c r="BF29" s="10"/>
      <c r="BG29" s="19" t="str">
        <f t="shared" si="109"/>
        <v/>
      </c>
      <c r="BH29" s="10"/>
      <c r="BI29" s="19" t="str">
        <f t="shared" si="110"/>
        <v/>
      </c>
      <c r="BK29" s="11" t="str">
        <f t="shared" si="0"/>
        <v xml:space="preserve">     Internal primary branch</v>
      </c>
      <c r="BL29" s="12">
        <f t="shared" si="111"/>
        <v>1</v>
      </c>
      <c r="BM29" s="39">
        <f t="shared" si="112"/>
        <v>14.19</v>
      </c>
      <c r="BN29" s="13" t="str">
        <f t="shared" si="2"/>
        <v>–</v>
      </c>
      <c r="BO29" s="40">
        <f t="shared" si="113"/>
        <v>14.19</v>
      </c>
      <c r="BP29" s="41">
        <f t="shared" si="114"/>
        <v>21.198087839856587</v>
      </c>
      <c r="BQ29" s="14" t="str">
        <f t="shared" si="3"/>
        <v>–</v>
      </c>
      <c r="BR29" s="42">
        <f t="shared" si="115"/>
        <v>21.198087839856587</v>
      </c>
      <c r="BS29" s="43">
        <f>IF(SUM(B29,D29,F29,H29,J29,L29,N29,P29,R29,T29,V29,X29,Z29,AB29,AD29,AF29,AH29,AJ29,AL29,AN29,AP29,AR29,AT29,AV29,AX29,AZ29,BB29,BD29,BF29,BH29)&gt;0,AVERAGE(B29,D29,F29,H29,J29,L29,N29,P29,R29,T29,V29,X29,Z29,AB29,AD29,AF29,AH29,AJ29,AL29,AN29,AP29,AR29,AT29,AV29,AX29,AZ29,BB29,BD29,BF29,BH29),"?")</f>
        <v>14.19</v>
      </c>
      <c r="BT29" s="44">
        <f>IF(SUM(C29,E29,G29,I29,K29,M29,O29,Q29,S29,U29,W29,Y29,AA29,AC29,AE29,AG29,AI29,AK29,AM29,AO29,AQ29,AS29,AU29,AW29,AY29,BA29,BC29,BE29,BG29,BI29)&gt;0,AVERAGE(C29,E29,G29,I29,K29,M29,O29,Q29,S29,U29,W29,Y29,AA29,AC29,AE29,AG29,AI29,AK29,AM29,AO29,AQ29,AS29,AU29,AW29,AY29,BA29,BC29,BE29,BG29,BI29),"?")</f>
        <v>21.198087839856587</v>
      </c>
      <c r="BU29" s="13" t="str">
        <f>IF(COUNT(B29,D29,F29,H29,J29,L29,N29,P29,R29,T29,V29,X29,Z29,AB29,AD29,AF29,AH29,AJ29,AL29,AN29,AP29,AR29,AT29,AV29,AX29,AZ29,BB29,BD29,BF29,BH29)&gt;1,STDEV(B29,D29,F29,H29,J29,L29,N29,P29,R29,T29,V29,X29,Z29,AB29,AD29,AF29,AH29,AJ29,AL29,AN29,AP29,AR29,AT29,AV29,AX29,AZ29,BB29,BD29,BF29,BH29),"?")</f>
        <v>?</v>
      </c>
      <c r="BV29" s="45" t="str">
        <f>IF(COUNT(C29,E29,G29,I29,K29,M29,O29,Q29,S29,U29,W29,Y29,AA29,AC29,AE29,AG29,AI29,AK29,AM29,AO29,AQ29,AS29,AU29,AW29,AY29,BA29,BC29,BE29,BG29,BI29)&gt;1,STDEV(C29,E29,G29,I29,K29,M29,O29,Q29,S29,U29,W29,Y29,AA29,AC29,AE29,AG29,AI29,AK29,AM29,AO29,AQ29,AS29,AU29,AW29,AY29,BA29,BC29,BE29,BG29,BI29),"?")</f>
        <v>?</v>
      </c>
      <c r="BW29" s="13">
        <f>IF(COUNT(B29)&gt;0,B29,"?")</f>
        <v>14.19</v>
      </c>
      <c r="BX29" s="14">
        <f>IF(COUNT(C29)&gt;0,C29,"?")</f>
        <v>21.198087839856587</v>
      </c>
    </row>
    <row r="30" spans="1:76" x14ac:dyDescent="0.2">
      <c r="A30" s="9" t="s">
        <v>37</v>
      </c>
      <c r="B30" s="10">
        <v>10.41</v>
      </c>
      <c r="C30" s="109">
        <f t="shared" si="83"/>
        <v>15.551239916342993</v>
      </c>
      <c r="D30" s="10"/>
      <c r="E30" s="19" t="str">
        <f t="shared" si="119"/>
        <v/>
      </c>
      <c r="F30" s="10"/>
      <c r="G30" s="19" t="str">
        <f t="shared" si="120"/>
        <v/>
      </c>
      <c r="H30" s="10"/>
      <c r="I30" s="19" t="str">
        <f t="shared" si="121"/>
        <v/>
      </c>
      <c r="J30" s="10"/>
      <c r="K30" s="19" t="str">
        <f t="shared" si="122"/>
        <v/>
      </c>
      <c r="L30" s="10"/>
      <c r="M30" s="19" t="str">
        <f t="shared" si="123"/>
        <v/>
      </c>
      <c r="N30" s="10"/>
      <c r="O30" s="19" t="str">
        <f t="shared" si="124"/>
        <v/>
      </c>
      <c r="P30" s="10"/>
      <c r="Q30" s="19" t="str">
        <f t="shared" si="125"/>
        <v/>
      </c>
      <c r="R30" s="10"/>
      <c r="S30" s="19" t="str">
        <f t="shared" si="126"/>
        <v/>
      </c>
      <c r="T30" s="10"/>
      <c r="U30" s="19" t="str">
        <f t="shared" si="127"/>
        <v/>
      </c>
      <c r="V30" s="10"/>
      <c r="W30" s="19" t="str">
        <f t="shared" si="128"/>
        <v/>
      </c>
      <c r="X30" s="10"/>
      <c r="Y30" s="19" t="str">
        <f t="shared" si="129"/>
        <v/>
      </c>
      <c r="Z30" s="10"/>
      <c r="AA30" s="19" t="str">
        <f t="shared" si="130"/>
        <v/>
      </c>
      <c r="AB30" s="10"/>
      <c r="AC30" s="19" t="str">
        <f t="shared" si="96"/>
        <v/>
      </c>
      <c r="AD30" s="10"/>
      <c r="AE30" s="19" t="str">
        <f t="shared" si="97"/>
        <v/>
      </c>
      <c r="AF30" s="10"/>
      <c r="AG30" s="19" t="str">
        <f t="shared" si="98"/>
        <v/>
      </c>
      <c r="AH30" s="10"/>
      <c r="AI30" s="19"/>
      <c r="AJ30" s="10"/>
      <c r="AK30" s="19"/>
      <c r="AL30" s="10"/>
      <c r="AM30" s="19" t="str">
        <f t="shared" si="99"/>
        <v/>
      </c>
      <c r="AN30" s="10"/>
      <c r="AO30" s="19" t="str">
        <f t="shared" si="100"/>
        <v/>
      </c>
      <c r="AP30" s="10"/>
      <c r="AQ30" s="19" t="str">
        <f t="shared" si="101"/>
        <v/>
      </c>
      <c r="AR30" s="10"/>
      <c r="AS30" s="19" t="str">
        <f t="shared" si="102"/>
        <v/>
      </c>
      <c r="AT30" s="10"/>
      <c r="AU30" s="19" t="str">
        <f t="shared" si="103"/>
        <v/>
      </c>
      <c r="AV30" s="10"/>
      <c r="AW30" s="19" t="str">
        <f t="shared" si="104"/>
        <v/>
      </c>
      <c r="AX30" s="10"/>
      <c r="AY30" s="19" t="str">
        <f t="shared" si="105"/>
        <v/>
      </c>
      <c r="AZ30" s="10"/>
      <c r="BA30" s="19" t="str">
        <f t="shared" si="106"/>
        <v/>
      </c>
      <c r="BB30" s="10"/>
      <c r="BC30" s="19" t="str">
        <f t="shared" si="107"/>
        <v/>
      </c>
      <c r="BD30" s="10"/>
      <c r="BE30" s="19" t="str">
        <f t="shared" si="108"/>
        <v/>
      </c>
      <c r="BF30" s="10"/>
      <c r="BG30" s="19" t="str">
        <f t="shared" si="109"/>
        <v/>
      </c>
      <c r="BH30" s="10"/>
      <c r="BI30" s="19" t="str">
        <f t="shared" si="110"/>
        <v/>
      </c>
      <c r="BK30" s="11" t="str">
        <f t="shared" si="0"/>
        <v xml:space="preserve">     Internal secondary branch</v>
      </c>
      <c r="BL30" s="12">
        <f t="shared" si="111"/>
        <v>1</v>
      </c>
      <c r="BM30" s="39">
        <f t="shared" si="112"/>
        <v>10.41</v>
      </c>
      <c r="BN30" s="13" t="str">
        <f t="shared" si="2"/>
        <v>–</v>
      </c>
      <c r="BO30" s="40">
        <f t="shared" si="113"/>
        <v>10.41</v>
      </c>
      <c r="BP30" s="41">
        <f t="shared" si="114"/>
        <v>15.551239916342993</v>
      </c>
      <c r="BQ30" s="14" t="str">
        <f t="shared" si="3"/>
        <v>–</v>
      </c>
      <c r="BR30" s="42">
        <f t="shared" si="115"/>
        <v>15.551239916342993</v>
      </c>
      <c r="BS30" s="43">
        <f>IF(SUM(B30,D30,F30,H30,J30,L30,N30,P30,R30,T30,V30,X30,Z30,AB30,AD30,AF30,AH30,AJ30,AL30,AN30,AP30,AR30,AT30,AV30,AX30,AZ30,BB30,BD30,BF30,BH30)&gt;0,AVERAGE(B30,D30,F30,H30,J30,L30,N30,P30,R30,T30,V30,X30,Z30,AB30,AD30,AF30,AH30,AJ30,AL30,AN30,AP30,AR30,AT30,AV30,AX30,AZ30,BB30,BD30,BF30,BH30),"?")</f>
        <v>10.41</v>
      </c>
      <c r="BT30" s="44">
        <f>IF(SUM(C30,E30,G30,I30,K30,M30,O30,Q30,S30,U30,W30,Y30,AA30,AC30,AE30,AG30,AI30,AK30,AM30,AO30,AQ30,AS30,AU30,AW30,AY30,BA30,BC30,BE30,BG30,BI30)&gt;0,AVERAGE(C30,E30,G30,I30,K30,M30,O30,Q30,S30,U30,W30,Y30,AA30,AC30,AE30,AG30,AI30,AK30,AM30,AO30,AQ30,AS30,AU30,AW30,AY30,BA30,BC30,BE30,BG30,BI30),"?")</f>
        <v>15.551239916342993</v>
      </c>
      <c r="BU30" s="13" t="str">
        <f>IF(COUNT(B30,D30,F30,H30,J30,L30,N30,P30,R30,T30,V30,X30,Z30,AB30,AD30,AF30,AH30,AJ30,AL30,AN30,AP30,AR30,AT30,AV30,AX30,AZ30,BB30,BD30,BF30,BH30)&gt;1,STDEV(B30,D30,F30,H30,J30,L30,N30,P30,R30,T30,V30,X30,Z30,AB30,AD30,AF30,AH30,AJ30,AL30,AN30,AP30,AR30,AT30,AV30,AX30,AZ30,BB30,BD30,BF30,BH30),"?")</f>
        <v>?</v>
      </c>
      <c r="BV30" s="45" t="str">
        <f>IF(COUNT(C30,E30,G30,I30,K30,M30,O30,Q30,S30,U30,W30,Y30,AA30,AC30,AE30,AG30,AI30,AK30,AM30,AO30,AQ30,AS30,AU30,AW30,AY30,BA30,BC30,BE30,BG30,BI30)&gt;1,STDEV(C30,E30,G30,I30,K30,M30,O30,Q30,S30,U30,W30,Y30,AA30,AC30,AE30,AG30,AI30,AK30,AM30,AO30,AQ30,AS30,AU30,AW30,AY30,BA30,BC30,BE30,BG30,BI30),"?")</f>
        <v>?</v>
      </c>
      <c r="BW30" s="13">
        <f>IF(COUNT(B30)&gt;0,B30,"?")</f>
        <v>10.41</v>
      </c>
      <c r="BX30" s="14">
        <f>IF(COUNT(C30)&gt;0,C30,"?")</f>
        <v>15.551239916342993</v>
      </c>
    </row>
    <row r="31" spans="1:76" x14ac:dyDescent="0.2">
      <c r="A31" s="9" t="s">
        <v>38</v>
      </c>
      <c r="B31" s="113">
        <f>IF(AND((B28&gt;0),(B29&gt;0)),(B28/B29*100),"")</f>
        <v>61.099365750528548</v>
      </c>
      <c r="C31" s="109" t="s">
        <v>22</v>
      </c>
      <c r="D31" s="113" t="str">
        <f>IF(AND((D28&gt;0),(D29&gt;0)),(D28/D29*100),"")</f>
        <v/>
      </c>
      <c r="E31" s="19" t="s">
        <v>22</v>
      </c>
      <c r="F31" s="113" t="str">
        <f>IF(AND((F28&gt;0),(F29&gt;0)),(F28/F29*100),"")</f>
        <v/>
      </c>
      <c r="G31" s="19" t="s">
        <v>22</v>
      </c>
      <c r="H31" s="113"/>
      <c r="I31" s="19" t="s">
        <v>22</v>
      </c>
      <c r="J31" s="113"/>
      <c r="K31" s="19" t="s">
        <v>22</v>
      </c>
      <c r="L31" s="113"/>
      <c r="M31" s="19" t="s">
        <v>22</v>
      </c>
      <c r="N31" s="113"/>
      <c r="O31" s="19" t="s">
        <v>22</v>
      </c>
      <c r="P31" s="113"/>
      <c r="Q31" s="19" t="s">
        <v>22</v>
      </c>
      <c r="R31" s="113"/>
      <c r="S31" s="19" t="s">
        <v>22</v>
      </c>
      <c r="T31" s="113"/>
      <c r="U31" s="19" t="s">
        <v>22</v>
      </c>
      <c r="V31" s="113"/>
      <c r="W31" s="19" t="s">
        <v>22</v>
      </c>
      <c r="X31" s="113"/>
      <c r="Y31" s="19" t="s">
        <v>22</v>
      </c>
      <c r="Z31" s="113"/>
      <c r="AA31" s="19" t="s">
        <v>22</v>
      </c>
      <c r="AB31" s="113"/>
      <c r="AC31" s="19" t="s">
        <v>22</v>
      </c>
      <c r="AD31" s="113" t="str">
        <f>IF(AND((AD28&gt;0),(AD29&gt;0)),(AD28/AD29*100),"")</f>
        <v/>
      </c>
      <c r="AE31" s="19" t="s">
        <v>22</v>
      </c>
      <c r="AF31" s="113"/>
      <c r="AG31" s="19" t="s">
        <v>22</v>
      </c>
      <c r="AH31" s="113"/>
      <c r="AI31" s="19"/>
      <c r="AJ31" s="113"/>
      <c r="AK31" s="19"/>
      <c r="AL31" s="113" t="str">
        <f>IF(AND((AL28&gt;0),(AL29&gt;0)),(AL28/AL29*100),"")</f>
        <v/>
      </c>
      <c r="AM31" s="19" t="s">
        <v>22</v>
      </c>
      <c r="AN31" s="113" t="str">
        <f>IF(AND((AN28&gt;0),(AN29&gt;0)),(AN28/AN29*100),"")</f>
        <v/>
      </c>
      <c r="AO31" s="19" t="s">
        <v>22</v>
      </c>
      <c r="AP31" s="113" t="str">
        <f>IF(AND((AP28&gt;0),(AP29&gt;0)),(AP28/AP29*100),"")</f>
        <v/>
      </c>
      <c r="AQ31" s="19" t="s">
        <v>22</v>
      </c>
      <c r="AR31" s="113" t="str">
        <f>IF(AND((AR28&gt;0),(AR29&gt;0)),(AR28/AR29*100),"")</f>
        <v/>
      </c>
      <c r="AS31" s="19" t="s">
        <v>22</v>
      </c>
      <c r="AT31" s="113" t="str">
        <f>IF(AND((AT28&gt;0),(AT29&gt;0)),(AT28/AT29*100),"")</f>
        <v/>
      </c>
      <c r="AU31" s="19" t="s">
        <v>22</v>
      </c>
      <c r="AV31" s="113" t="str">
        <f>IF(AND((AV28&gt;0),(AV29&gt;0)),(AV28/AV29*100),"")</f>
        <v/>
      </c>
      <c r="AW31" s="19" t="s">
        <v>22</v>
      </c>
      <c r="AX31" s="113" t="str">
        <f>IF(AND((AX28&gt;0),(AX29&gt;0)),(AX28/AX29*100),"")</f>
        <v/>
      </c>
      <c r="AY31" s="19" t="s">
        <v>22</v>
      </c>
      <c r="AZ31" s="113" t="str">
        <f>IF(AND((AZ28&gt;0),(AZ29&gt;0)),(AZ28/AZ29*100),"")</f>
        <v/>
      </c>
      <c r="BA31" s="19" t="s">
        <v>22</v>
      </c>
      <c r="BB31" s="113" t="str">
        <f>IF(AND((BB28&gt;0),(BB29&gt;0)),(BB28/BB29*100),"")</f>
        <v/>
      </c>
      <c r="BC31" s="19" t="s">
        <v>22</v>
      </c>
      <c r="BD31" s="113" t="str">
        <f>IF(AND((BD28&gt;0),(BD29&gt;0)),(BD28/BD29*100),"")</f>
        <v/>
      </c>
      <c r="BE31" s="19" t="s">
        <v>22</v>
      </c>
      <c r="BF31" s="113" t="str">
        <f>IF(AND((BF28&gt;0),(BF29&gt;0)),(BF28/BF29*100),"")</f>
        <v/>
      </c>
      <c r="BG31" s="19" t="s">
        <v>22</v>
      </c>
      <c r="BH31" s="113" t="str">
        <f>IF(AND((BH28&gt;0),(BH29&gt;0)),(BH28/BH29*100),"")</f>
        <v/>
      </c>
      <c r="BI31" s="19" t="s">
        <v>22</v>
      </c>
      <c r="BK31" s="11" t="str">
        <f t="shared" si="0"/>
        <v xml:space="preserve">     Internal base/primary branch (cct)</v>
      </c>
      <c r="BL31" s="12">
        <f t="shared" si="111"/>
        <v>1</v>
      </c>
      <c r="BM31" s="141">
        <f t="shared" si="112"/>
        <v>61.099365750528548</v>
      </c>
      <c r="BN31" s="151" t="str">
        <f>IF(COUNT(BM31)&gt;0,"–","?")</f>
        <v>–</v>
      </c>
      <c r="BO31" s="143">
        <f t="shared" si="113"/>
        <v>61.099365750528548</v>
      </c>
      <c r="BP31" s="152" t="str">
        <f t="shared" si="114"/>
        <v/>
      </c>
      <c r="BQ31" s="153" t="s">
        <v>22</v>
      </c>
      <c r="BR31" s="154" t="str">
        <f t="shared" si="115"/>
        <v/>
      </c>
      <c r="BS31" s="147">
        <f>IF(SUM(B31,D31,F31,H31,J31,L31,N31,P31,R31,T31,V31,X31,Z31,AB31,AD31,AF31,AH31,AJ31,AL31,AN31,AP31,AR31,AT31,AV31,AX31,AZ31,BB31,BD31,BF31,BH31)&gt;0,AVERAGE(B31,D31,F31,H31,J31,L31,N31,P31,R31,T31,V31,X31,Z31,AB31,AD31,AF31,AH31,AJ31,AL31,AN31,AP31,AR31,AT31,AV31,AX31,AZ31,BB31,BD31,BF31,BH31),"?")</f>
        <v>61.099365750528548</v>
      </c>
      <c r="BT31" s="155" t="s">
        <v>22</v>
      </c>
      <c r="BU31" s="142" t="str">
        <f>IF(COUNT(B31,D31,F31,H31,J31,L31,N31,P31,R31,T31,V31,X31,Z31,AB31,AD31,AF31,AH31,AJ31,AL31,AN31,AP31,AR31,AT31,AV31,AX31,AZ31,BB31,BD31,BF31,BH31)&gt;1,STDEV(B31,D31,F31,H31,J31,L31,N31,P31,R31,T31,V31,X31,Z31,AB31,AD31,AF31,AH31,AJ31,AL31,AN31,AP31,AR31,AT31,AV31,AX31,AZ31,BB31,BD31,BF31,BH31),"?")</f>
        <v>?</v>
      </c>
      <c r="BV31" s="156" t="s">
        <v>22</v>
      </c>
      <c r="BW31" s="142">
        <f>IF(COUNT(B31)&gt;0,B31,"?")</f>
        <v>61.099365750528548</v>
      </c>
      <c r="BX31" s="157" t="s">
        <v>22</v>
      </c>
    </row>
    <row r="32" spans="1:76" x14ac:dyDescent="0.2">
      <c r="A32" s="20" t="s">
        <v>95</v>
      </c>
      <c r="B32" s="24"/>
      <c r="C32" s="108"/>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47"/>
      <c r="AF32" s="24"/>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47"/>
      <c r="BK32" s="11" t="str">
        <f t="shared" si="0"/>
        <v>Claw III heights</v>
      </c>
      <c r="BL32" s="12"/>
      <c r="BM32" s="39"/>
      <c r="BN32" s="13"/>
      <c r="BO32" s="40"/>
      <c r="BP32" s="41"/>
      <c r="BQ32" s="14"/>
      <c r="BR32" s="42"/>
      <c r="BS32" s="43"/>
      <c r="BT32" s="44"/>
      <c r="BU32" s="13"/>
      <c r="BV32" s="45"/>
      <c r="BW32" s="13"/>
      <c r="BX32" s="14"/>
    </row>
    <row r="33" spans="1:76" x14ac:dyDescent="0.2">
      <c r="A33" s="9" t="s">
        <v>31</v>
      </c>
      <c r="B33" s="10">
        <v>7.55</v>
      </c>
      <c r="C33" s="109">
        <f t="shared" ref="C33:C39" si="131">IF(AND((B33&gt;0),(B$5&gt;0)),(B33/B$5*100),"")</f>
        <v>11.278757095906784</v>
      </c>
      <c r="D33" s="10"/>
      <c r="E33" s="19" t="str">
        <f t="shared" ref="E33:E35" si="132">IF(AND((D33&gt;0),(D$5&gt;0)),(D33/D$5*100),"")</f>
        <v/>
      </c>
      <c r="F33" s="10"/>
      <c r="G33" s="19" t="str">
        <f t="shared" ref="G33:G35" si="133">IF(AND((F33&gt;0),(F$5&gt;0)),(F33/F$5*100),"")</f>
        <v/>
      </c>
      <c r="H33" s="10"/>
      <c r="I33" s="19" t="str">
        <f t="shared" ref="I33:I35" si="134">IF(AND((H33&gt;0),(H$5&gt;0)),(H33/H$5*100),"")</f>
        <v/>
      </c>
      <c r="J33" s="10"/>
      <c r="K33" s="19" t="str">
        <f t="shared" ref="K33:K35" si="135">IF(AND((J33&gt;0),(J$5&gt;0)),(J33/J$5*100),"")</f>
        <v/>
      </c>
      <c r="L33" s="10"/>
      <c r="M33" s="19" t="str">
        <f t="shared" ref="M33:M35" si="136">IF(AND((L33&gt;0),(L$5&gt;0)),(L33/L$5*100),"")</f>
        <v/>
      </c>
      <c r="N33" s="10"/>
      <c r="O33" s="19" t="str">
        <f t="shared" ref="O33:O35" si="137">IF(AND((N33&gt;0),(N$5&gt;0)),(N33/N$5*100),"")</f>
        <v/>
      </c>
      <c r="P33" s="10"/>
      <c r="Q33" s="19" t="str">
        <f t="shared" ref="Q33:Q35" si="138">IF(AND((P33&gt;0),(P$5&gt;0)),(P33/P$5*100),"")</f>
        <v/>
      </c>
      <c r="R33" s="10"/>
      <c r="S33" s="19" t="str">
        <f t="shared" ref="S33:S35" si="139">IF(AND((R33&gt;0),(R$5&gt;0)),(R33/R$5*100),"")</f>
        <v/>
      </c>
      <c r="T33" s="10"/>
      <c r="U33" s="19" t="str">
        <f t="shared" ref="U33:U35" si="140">IF(AND((T33&gt;0),(T$5&gt;0)),(T33/T$5*100),"")</f>
        <v/>
      </c>
      <c r="V33" s="10"/>
      <c r="W33" s="19" t="str">
        <f t="shared" ref="W33:W35" si="141">IF(AND((V33&gt;0),(V$5&gt;0)),(V33/V$5*100),"")</f>
        <v/>
      </c>
      <c r="X33" s="10"/>
      <c r="Y33" s="19" t="str">
        <f t="shared" ref="Y33:Y35" si="142">IF(AND((X33&gt;0),(X$5&gt;0)),(X33/X$5*100),"")</f>
        <v/>
      </c>
      <c r="Z33" s="10"/>
      <c r="AA33" s="19" t="str">
        <f t="shared" ref="AA33:AA35" si="143">IF(AND((Z33&gt;0),(Z$5&gt;0)),(Z33/Z$5*100),"")</f>
        <v/>
      </c>
      <c r="AB33" s="10"/>
      <c r="AC33" s="19" t="str">
        <f t="shared" ref="AC33:AC39" si="144">IF(AND((AB33&gt;0),(AB$5&gt;0)),(AB33/AB$5*100),"")</f>
        <v/>
      </c>
      <c r="AD33" s="10"/>
      <c r="AE33" s="19" t="str">
        <f t="shared" ref="AE33:AE39" si="145">IF(AND((AD33&gt;0),(AD$5&gt;0)),(AD33/AD$5*100),"")</f>
        <v/>
      </c>
      <c r="AF33" s="10"/>
      <c r="AG33" s="19" t="str">
        <f t="shared" ref="AG33:AG39" si="146">IF(AND((AF33&gt;0),(AF$5&gt;0)),(AF33/AF$5*100),"")</f>
        <v/>
      </c>
      <c r="AH33" s="10"/>
      <c r="AI33" s="19"/>
      <c r="AJ33" s="10"/>
      <c r="AK33" s="19"/>
      <c r="AL33" s="10"/>
      <c r="AM33" s="19" t="str">
        <f t="shared" ref="AM33:AM39" si="147">IF(AND((AL33&gt;0),(AL$5&gt;0)),(AL33/AL$5*100),"")</f>
        <v/>
      </c>
      <c r="AN33" s="10"/>
      <c r="AO33" s="19" t="str">
        <f t="shared" ref="AO33:AO39" si="148">IF(AND((AN33&gt;0),(AN$5&gt;0)),(AN33/AN$5*100),"")</f>
        <v/>
      </c>
      <c r="AP33" s="10"/>
      <c r="AQ33" s="19" t="str">
        <f t="shared" ref="AQ33:AQ39" si="149">IF(AND((AP33&gt;0),(AP$5&gt;0)),(AP33/AP$5*100),"")</f>
        <v/>
      </c>
      <c r="AR33" s="10"/>
      <c r="AS33" s="19" t="str">
        <f t="shared" ref="AS33:AS39" si="150">IF(AND((AR33&gt;0),(AR$5&gt;0)),(AR33/AR$5*100),"")</f>
        <v/>
      </c>
      <c r="AT33" s="10"/>
      <c r="AU33" s="19" t="str">
        <f t="shared" ref="AU33:AU39" si="151">IF(AND((AT33&gt;0),(AT$5&gt;0)),(AT33/AT$5*100),"")</f>
        <v/>
      </c>
      <c r="AV33" s="10"/>
      <c r="AW33" s="19" t="str">
        <f t="shared" ref="AW33:AW39" si="152">IF(AND((AV33&gt;0),(AV$5&gt;0)),(AV33/AV$5*100),"")</f>
        <v/>
      </c>
      <c r="AX33" s="10"/>
      <c r="AY33" s="19" t="str">
        <f t="shared" ref="AY33:AY39" si="153">IF(AND((AX33&gt;0),(AX$5&gt;0)),(AX33/AX$5*100),"")</f>
        <v/>
      </c>
      <c r="AZ33" s="10"/>
      <c r="BA33" s="19" t="str">
        <f t="shared" ref="BA33:BA39" si="154">IF(AND((AZ33&gt;0),(AZ$5&gt;0)),(AZ33/AZ$5*100),"")</f>
        <v/>
      </c>
      <c r="BB33" s="10"/>
      <c r="BC33" s="19" t="str">
        <f t="shared" ref="BC33:BC39" si="155">IF(AND((BB33&gt;0),(BB$5&gt;0)),(BB33/BB$5*100),"")</f>
        <v/>
      </c>
      <c r="BD33" s="10"/>
      <c r="BE33" s="19" t="str">
        <f t="shared" ref="BE33:BE39" si="156">IF(AND((BD33&gt;0),(BD$5&gt;0)),(BD33/BD$5*100),"")</f>
        <v/>
      </c>
      <c r="BF33" s="10"/>
      <c r="BG33" s="19" t="str">
        <f t="shared" ref="BG33:BG39" si="157">IF(AND((BF33&gt;0),(BF$5&gt;0)),(BF33/BF$5*100),"")</f>
        <v/>
      </c>
      <c r="BH33" s="10"/>
      <c r="BI33" s="19" t="str">
        <f t="shared" ref="BI33:BI39" si="158">IF(AND((BH33&gt;0),(BH$5&gt;0)),(BH33/BH$5*100),"")</f>
        <v/>
      </c>
      <c r="BK33" s="11" t="str">
        <f t="shared" si="0"/>
        <v xml:space="preserve">     External base</v>
      </c>
      <c r="BL33" s="12">
        <f t="shared" ref="BL33:BL40" si="159">COUNT(B33,D33,F33,H33,J33,L33,N33,P33,R33,T33,V33,X33,Z33,AB33,AD33,AF33,AH33,AJ33,AL33,AN33,AP33,AR33,AT33,AV33,AX33,AZ33,BB33,BD33,BF33,BH33)</f>
        <v>1</v>
      </c>
      <c r="BM33" s="39">
        <f t="shared" ref="BM33:BM40" si="160">IF(SUM(B33,D33,F33,H33,J33,L33,N33,P33,R33,T33,V33,X33,Z33,AB33,AD33,AF33,AH33,AJ33,AL33,AN33,AP33,AR33,AT33,AV33,AX33,AZ33,BB33,BD33,BF33,BH33)&gt;0,MIN(B33,D33,F33,H33,J33,L33,N33,P33,R33,T33,V33,X33,Z33,AB33,AD33,AF33,AH33,AJ33,AL33,AN33,AP33,AR33,AT33,AV33,AX33,AZ33,BB33,BD33,BF33,BH33),"")</f>
        <v>7.55</v>
      </c>
      <c r="BN33" s="13" t="str">
        <f t="shared" si="2"/>
        <v>–</v>
      </c>
      <c r="BO33" s="40">
        <f t="shared" ref="BO33:BO40" si="161">IF(SUM(B33,D33,F33,H33,J33,L33,N33,P33,R33,T33,V33,X33,Z33,AB33,AD33,AF33,AH33,AJ33,AL33,AN33,AP33,AR33,AT33,AV33,AX33,AZ33,BB33,BD33,BF33,BH33)&gt;0,MAX(B33,D33,F33,H33,J33,L33,N33,P33,R33,T33,V33,X33,Z33,AB33,AD33,AF33,AH33,AJ33,AL33,AN33,AP33,AR33,AT33,AV33,AX33,AZ33,BB33,BD33,BF33,BH33),"")</f>
        <v>7.55</v>
      </c>
      <c r="BP33" s="41">
        <f t="shared" ref="BP33:BP40" si="162">IF(SUM(C33,E33,G33,I33,K33,M33,O33,Q33,S33,U33,W33,Y33,AA33,AC33,AE33,AG33,AI33,AK33,AM33,AO33,AQ33,AS33,AU33,AW33,AY33,BA33,BC33,BE33,BG33,BI33)&gt;0,MIN(C33,E33,G33,I33,K33,M33,O33,Q33,S33,U33,W33,Y33,AA33,AC33,AE33,AG33,AI33,AK33,AM33,AO33,AQ33,AS33,AU33,AW33,AY33,BA33,BC33,BE33,BG33,BI33),"")</f>
        <v>11.278757095906784</v>
      </c>
      <c r="BQ33" s="14" t="str">
        <f t="shared" si="3"/>
        <v>–</v>
      </c>
      <c r="BR33" s="42">
        <f t="shared" ref="BR33:BR40" si="163">IF(SUM(C33,E33,G33,I33,K33,M33,O33,Q33,S33,U33,W33,Y33,AA33,AC33,AE33,AG33,AI33,AK33,AM33,AO33,AQ33,AS33,AU33,AW33,AY33,BA33,BC33,BE33,BG33,BI33)&gt;0,MAX(C33,E33,G33,I33,K33,M33,O33,Q33,S33,U33,W33,Y33,AA33,AC33,AE33,AG33,AI33,AK33,AM33,AO33,AQ33,AS33,AU33,AW33,AY33,BA33,BC33,BE33,BG33,BI33),"")</f>
        <v>11.278757095906784</v>
      </c>
      <c r="BS33" s="43">
        <f t="shared" ref="BS33:BT35" si="164">IF(SUM(B33,D33,F33,H33,J33,L33,N33,P33,R33,T33,V33,X33,Z33,AB33,AD33,AF33,AH33,AJ33,AL33,AN33,AP33,AR33,AT33,AV33,AX33,AZ33,BB33,BD33,BF33,BH33)&gt;0,AVERAGE(B33,D33,F33,H33,J33,L33,N33,P33,R33,T33,V33,X33,Z33,AB33,AD33,AF33,AH33,AJ33,AL33,AN33,AP33,AR33,AT33,AV33,AX33,AZ33,BB33,BD33,BF33,BH33),"?")</f>
        <v>7.55</v>
      </c>
      <c r="BT33" s="44">
        <f t="shared" si="164"/>
        <v>11.278757095906784</v>
      </c>
      <c r="BU33" s="13" t="str">
        <f t="shared" ref="BU33:BV35" si="165">IF(COUNT(B33,D33,F33,H33,J33,L33,N33,P33,R33,T33,V33,X33,Z33,AB33,AD33,AF33,AH33,AJ33,AL33,AN33,AP33,AR33,AT33,AV33,AX33,AZ33,BB33,BD33,BF33,BH33)&gt;1,STDEV(B33,D33,F33,H33,J33,L33,N33,P33,R33,T33,V33,X33,Z33,AB33,AD33,AF33,AH33,AJ33,AL33,AN33,AP33,AR33,AT33,AV33,AX33,AZ33,BB33,BD33,BF33,BH33),"?")</f>
        <v>?</v>
      </c>
      <c r="BV33" s="45" t="str">
        <f t="shared" si="165"/>
        <v>?</v>
      </c>
      <c r="BW33" s="13">
        <f t="shared" ref="BW33:BX35" si="166">IF(COUNT(B33)&gt;0,B33,"?")</f>
        <v>7.55</v>
      </c>
      <c r="BX33" s="14">
        <f t="shared" si="166"/>
        <v>11.278757095906784</v>
      </c>
    </row>
    <row r="34" spans="1:76" x14ac:dyDescent="0.2">
      <c r="A34" s="9" t="s">
        <v>32</v>
      </c>
      <c r="B34" s="10">
        <v>14.5</v>
      </c>
      <c r="C34" s="109">
        <f t="shared" si="131"/>
        <v>21.661189124589185</v>
      </c>
      <c r="D34" s="10"/>
      <c r="E34" s="19" t="str">
        <f t="shared" si="132"/>
        <v/>
      </c>
      <c r="F34" s="10"/>
      <c r="G34" s="19" t="str">
        <f t="shared" si="133"/>
        <v/>
      </c>
      <c r="H34" s="10"/>
      <c r="I34" s="19" t="str">
        <f t="shared" si="134"/>
        <v/>
      </c>
      <c r="J34" s="10"/>
      <c r="K34" s="19" t="str">
        <f t="shared" si="135"/>
        <v/>
      </c>
      <c r="L34" s="10"/>
      <c r="M34" s="19" t="str">
        <f t="shared" si="136"/>
        <v/>
      </c>
      <c r="N34" s="10"/>
      <c r="O34" s="19" t="str">
        <f t="shared" si="137"/>
        <v/>
      </c>
      <c r="P34" s="10"/>
      <c r="Q34" s="19" t="str">
        <f t="shared" si="138"/>
        <v/>
      </c>
      <c r="R34" s="10"/>
      <c r="S34" s="19" t="str">
        <f t="shared" si="139"/>
        <v/>
      </c>
      <c r="T34" s="10"/>
      <c r="U34" s="19" t="str">
        <f t="shared" si="140"/>
        <v/>
      </c>
      <c r="V34" s="10"/>
      <c r="W34" s="19" t="str">
        <f t="shared" si="141"/>
        <v/>
      </c>
      <c r="X34" s="10"/>
      <c r="Y34" s="19" t="str">
        <f t="shared" si="142"/>
        <v/>
      </c>
      <c r="Z34" s="10"/>
      <c r="AA34" s="19" t="str">
        <f t="shared" si="143"/>
        <v/>
      </c>
      <c r="AB34" s="10"/>
      <c r="AC34" s="19" t="str">
        <f t="shared" si="144"/>
        <v/>
      </c>
      <c r="AD34" s="10"/>
      <c r="AE34" s="19" t="str">
        <f t="shared" si="145"/>
        <v/>
      </c>
      <c r="AF34" s="10"/>
      <c r="AG34" s="19" t="str">
        <f t="shared" si="146"/>
        <v/>
      </c>
      <c r="AH34" s="10"/>
      <c r="AI34" s="19"/>
      <c r="AJ34" s="10"/>
      <c r="AK34" s="19"/>
      <c r="AL34" s="10"/>
      <c r="AM34" s="19" t="str">
        <f t="shared" si="147"/>
        <v/>
      </c>
      <c r="AN34" s="10"/>
      <c r="AO34" s="19" t="str">
        <f t="shared" si="148"/>
        <v/>
      </c>
      <c r="AP34" s="10"/>
      <c r="AQ34" s="19" t="str">
        <f t="shared" si="149"/>
        <v/>
      </c>
      <c r="AR34" s="10"/>
      <c r="AS34" s="19" t="str">
        <f t="shared" si="150"/>
        <v/>
      </c>
      <c r="AT34" s="10"/>
      <c r="AU34" s="19" t="str">
        <f t="shared" si="151"/>
        <v/>
      </c>
      <c r="AV34" s="10"/>
      <c r="AW34" s="19" t="str">
        <f t="shared" si="152"/>
        <v/>
      </c>
      <c r="AX34" s="10"/>
      <c r="AY34" s="19" t="str">
        <f t="shared" si="153"/>
        <v/>
      </c>
      <c r="AZ34" s="10"/>
      <c r="BA34" s="19" t="str">
        <f t="shared" si="154"/>
        <v/>
      </c>
      <c r="BB34" s="10"/>
      <c r="BC34" s="19" t="str">
        <f t="shared" si="155"/>
        <v/>
      </c>
      <c r="BD34" s="10"/>
      <c r="BE34" s="19" t="str">
        <f t="shared" si="156"/>
        <v/>
      </c>
      <c r="BF34" s="10"/>
      <c r="BG34" s="19" t="str">
        <f t="shared" si="157"/>
        <v/>
      </c>
      <c r="BH34" s="10"/>
      <c r="BI34" s="19" t="str">
        <f t="shared" si="158"/>
        <v/>
      </c>
      <c r="BK34" s="11" t="str">
        <f t="shared" si="0"/>
        <v xml:space="preserve">     External primary branch</v>
      </c>
      <c r="BL34" s="12">
        <f t="shared" si="159"/>
        <v>1</v>
      </c>
      <c r="BM34" s="39">
        <f t="shared" si="160"/>
        <v>14.5</v>
      </c>
      <c r="BN34" s="13" t="str">
        <f t="shared" si="2"/>
        <v>–</v>
      </c>
      <c r="BO34" s="40">
        <f t="shared" si="161"/>
        <v>14.5</v>
      </c>
      <c r="BP34" s="41">
        <f t="shared" si="162"/>
        <v>21.661189124589185</v>
      </c>
      <c r="BQ34" s="14" t="str">
        <f t="shared" si="3"/>
        <v>–</v>
      </c>
      <c r="BR34" s="42">
        <f t="shared" si="163"/>
        <v>21.661189124589185</v>
      </c>
      <c r="BS34" s="43">
        <f t="shared" si="164"/>
        <v>14.5</v>
      </c>
      <c r="BT34" s="44">
        <f t="shared" si="164"/>
        <v>21.661189124589185</v>
      </c>
      <c r="BU34" s="13" t="str">
        <f t="shared" si="165"/>
        <v>?</v>
      </c>
      <c r="BV34" s="45" t="str">
        <f t="shared" si="165"/>
        <v>?</v>
      </c>
      <c r="BW34" s="13">
        <f t="shared" si="166"/>
        <v>14.5</v>
      </c>
      <c r="BX34" s="14">
        <f t="shared" si="166"/>
        <v>21.661189124589185</v>
      </c>
    </row>
    <row r="35" spans="1:76" x14ac:dyDescent="0.2">
      <c r="A35" s="9" t="s">
        <v>33</v>
      </c>
      <c r="B35" s="10">
        <v>10.75</v>
      </c>
      <c r="C35" s="109">
        <f t="shared" si="131"/>
        <v>16.059157454436811</v>
      </c>
      <c r="D35" s="10"/>
      <c r="E35" s="19" t="str">
        <f t="shared" si="132"/>
        <v/>
      </c>
      <c r="F35" s="10"/>
      <c r="G35" s="19" t="str">
        <f t="shared" si="133"/>
        <v/>
      </c>
      <c r="H35" s="10"/>
      <c r="I35" s="19" t="str">
        <f t="shared" si="134"/>
        <v/>
      </c>
      <c r="J35" s="10"/>
      <c r="K35" s="19" t="str">
        <f t="shared" si="135"/>
        <v/>
      </c>
      <c r="L35" s="10"/>
      <c r="M35" s="19" t="str">
        <f t="shared" si="136"/>
        <v/>
      </c>
      <c r="N35" s="10"/>
      <c r="O35" s="19" t="str">
        <f t="shared" si="137"/>
        <v/>
      </c>
      <c r="P35" s="10"/>
      <c r="Q35" s="19" t="str">
        <f t="shared" si="138"/>
        <v/>
      </c>
      <c r="R35" s="10"/>
      <c r="S35" s="19" t="str">
        <f t="shared" si="139"/>
        <v/>
      </c>
      <c r="T35" s="10"/>
      <c r="U35" s="19" t="str">
        <f t="shared" si="140"/>
        <v/>
      </c>
      <c r="V35" s="10"/>
      <c r="W35" s="19" t="str">
        <f t="shared" si="141"/>
        <v/>
      </c>
      <c r="X35" s="10"/>
      <c r="Y35" s="19" t="str">
        <f t="shared" si="142"/>
        <v/>
      </c>
      <c r="Z35" s="10"/>
      <c r="AA35" s="19" t="str">
        <f t="shared" si="143"/>
        <v/>
      </c>
      <c r="AB35" s="10"/>
      <c r="AC35" s="19" t="str">
        <f t="shared" si="144"/>
        <v/>
      </c>
      <c r="AD35" s="10"/>
      <c r="AE35" s="19" t="str">
        <f t="shared" si="145"/>
        <v/>
      </c>
      <c r="AF35" s="10"/>
      <c r="AG35" s="19" t="str">
        <f t="shared" si="146"/>
        <v/>
      </c>
      <c r="AH35" s="10"/>
      <c r="AI35" s="19"/>
      <c r="AJ35" s="10"/>
      <c r="AK35" s="19"/>
      <c r="AL35" s="10"/>
      <c r="AM35" s="19" t="str">
        <f t="shared" si="147"/>
        <v/>
      </c>
      <c r="AN35" s="10"/>
      <c r="AO35" s="19" t="str">
        <f t="shared" si="148"/>
        <v/>
      </c>
      <c r="AP35" s="10"/>
      <c r="AQ35" s="19" t="str">
        <f t="shared" si="149"/>
        <v/>
      </c>
      <c r="AR35" s="10"/>
      <c r="AS35" s="19" t="str">
        <f t="shared" si="150"/>
        <v/>
      </c>
      <c r="AT35" s="10"/>
      <c r="AU35" s="19" t="str">
        <f t="shared" si="151"/>
        <v/>
      </c>
      <c r="AV35" s="10"/>
      <c r="AW35" s="19" t="str">
        <f t="shared" si="152"/>
        <v/>
      </c>
      <c r="AX35" s="10"/>
      <c r="AY35" s="19" t="str">
        <f t="shared" si="153"/>
        <v/>
      </c>
      <c r="AZ35" s="10"/>
      <c r="BA35" s="19" t="str">
        <f t="shared" si="154"/>
        <v/>
      </c>
      <c r="BB35" s="10"/>
      <c r="BC35" s="19" t="str">
        <f t="shared" si="155"/>
        <v/>
      </c>
      <c r="BD35" s="10"/>
      <c r="BE35" s="19" t="str">
        <f t="shared" si="156"/>
        <v/>
      </c>
      <c r="BF35" s="10"/>
      <c r="BG35" s="19" t="str">
        <f t="shared" si="157"/>
        <v/>
      </c>
      <c r="BH35" s="10"/>
      <c r="BI35" s="19" t="str">
        <f t="shared" si="158"/>
        <v/>
      </c>
      <c r="BK35" s="11" t="str">
        <f t="shared" si="0"/>
        <v xml:space="preserve">     External secondary branch</v>
      </c>
      <c r="BL35" s="12">
        <f t="shared" si="159"/>
        <v>1</v>
      </c>
      <c r="BM35" s="39">
        <f t="shared" si="160"/>
        <v>10.75</v>
      </c>
      <c r="BN35" s="13" t="str">
        <f t="shared" si="2"/>
        <v>–</v>
      </c>
      <c r="BO35" s="40">
        <f t="shared" si="161"/>
        <v>10.75</v>
      </c>
      <c r="BP35" s="41">
        <f t="shared" si="162"/>
        <v>16.059157454436811</v>
      </c>
      <c r="BQ35" s="14" t="str">
        <f t="shared" si="3"/>
        <v>–</v>
      </c>
      <c r="BR35" s="42">
        <f t="shared" si="163"/>
        <v>16.059157454436811</v>
      </c>
      <c r="BS35" s="43">
        <f t="shared" si="164"/>
        <v>10.75</v>
      </c>
      <c r="BT35" s="44">
        <f t="shared" si="164"/>
        <v>16.059157454436811</v>
      </c>
      <c r="BU35" s="13" t="str">
        <f t="shared" si="165"/>
        <v>?</v>
      </c>
      <c r="BV35" s="45" t="str">
        <f t="shared" si="165"/>
        <v>?</v>
      </c>
      <c r="BW35" s="13">
        <f t="shared" si="166"/>
        <v>10.75</v>
      </c>
      <c r="BX35" s="14">
        <f t="shared" si="166"/>
        <v>16.059157454436811</v>
      </c>
    </row>
    <row r="36" spans="1:76" x14ac:dyDescent="0.2">
      <c r="A36" s="9" t="s">
        <v>34</v>
      </c>
      <c r="B36" s="113">
        <f>IF(AND((B33&gt;0),(B34&gt;0)),(B33/B34*100),"")</f>
        <v>52.068965517241381</v>
      </c>
      <c r="C36" s="109" t="s">
        <v>22</v>
      </c>
      <c r="D36" s="113" t="str">
        <f>IF(AND((D33&gt;0),(D34&gt;0)),(D33/D34*100),"")</f>
        <v/>
      </c>
      <c r="E36" s="19" t="s">
        <v>22</v>
      </c>
      <c r="F36" s="113" t="str">
        <f>IF(AND((F33&gt;0),(F34&gt;0)),(F33/F34*100),"")</f>
        <v/>
      </c>
      <c r="G36" s="19" t="s">
        <v>22</v>
      </c>
      <c r="H36" s="113"/>
      <c r="I36" s="19" t="s">
        <v>22</v>
      </c>
      <c r="J36" s="113"/>
      <c r="K36" s="19" t="s">
        <v>22</v>
      </c>
      <c r="L36" s="113"/>
      <c r="M36" s="19" t="s">
        <v>22</v>
      </c>
      <c r="N36" s="113"/>
      <c r="O36" s="19" t="s">
        <v>22</v>
      </c>
      <c r="P36" s="113"/>
      <c r="Q36" s="19" t="s">
        <v>22</v>
      </c>
      <c r="R36" s="113"/>
      <c r="S36" s="19" t="s">
        <v>22</v>
      </c>
      <c r="T36" s="113"/>
      <c r="U36" s="19" t="s">
        <v>22</v>
      </c>
      <c r="V36" s="113"/>
      <c r="W36" s="19" t="s">
        <v>22</v>
      </c>
      <c r="X36" s="113"/>
      <c r="Y36" s="19" t="s">
        <v>22</v>
      </c>
      <c r="Z36" s="113"/>
      <c r="AA36" s="19" t="s">
        <v>22</v>
      </c>
      <c r="AB36" s="113"/>
      <c r="AC36" s="19" t="s">
        <v>22</v>
      </c>
      <c r="AD36" s="113" t="str">
        <f>IF(AND((AD33&gt;0),(AD34&gt;0)),(AD33/AD34*100),"")</f>
        <v/>
      </c>
      <c r="AE36" s="19" t="s">
        <v>22</v>
      </c>
      <c r="AF36" s="113"/>
      <c r="AG36" s="19" t="s">
        <v>22</v>
      </c>
      <c r="AH36" s="113"/>
      <c r="AI36" s="19"/>
      <c r="AJ36" s="113"/>
      <c r="AK36" s="19"/>
      <c r="AL36" s="113" t="str">
        <f>IF(AND((AL33&gt;0),(AL34&gt;0)),(AL33/AL34*100),"")</f>
        <v/>
      </c>
      <c r="AM36" s="19" t="s">
        <v>22</v>
      </c>
      <c r="AN36" s="113" t="str">
        <f>IF(AND((AN33&gt;0),(AN34&gt;0)),(AN33/AN34*100),"")</f>
        <v/>
      </c>
      <c r="AO36" s="19" t="s">
        <v>22</v>
      </c>
      <c r="AP36" s="113" t="str">
        <f>IF(AND((AP33&gt;0),(AP34&gt;0)),(AP33/AP34*100),"")</f>
        <v/>
      </c>
      <c r="AQ36" s="19" t="s">
        <v>22</v>
      </c>
      <c r="AR36" s="113" t="str">
        <f>IF(AND((AR33&gt;0),(AR34&gt;0)),(AR33/AR34*100),"")</f>
        <v/>
      </c>
      <c r="AS36" s="19" t="s">
        <v>22</v>
      </c>
      <c r="AT36" s="113" t="str">
        <f>IF(AND((AT33&gt;0),(AT34&gt;0)),(AT33/AT34*100),"")</f>
        <v/>
      </c>
      <c r="AU36" s="19" t="s">
        <v>22</v>
      </c>
      <c r="AV36" s="113" t="str">
        <f>IF(AND((AV33&gt;0),(AV34&gt;0)),(AV33/AV34*100),"")</f>
        <v/>
      </c>
      <c r="AW36" s="19" t="s">
        <v>22</v>
      </c>
      <c r="AX36" s="113" t="str">
        <f>IF(AND((AX33&gt;0),(AX34&gt;0)),(AX33/AX34*100),"")</f>
        <v/>
      </c>
      <c r="AY36" s="19" t="s">
        <v>22</v>
      </c>
      <c r="AZ36" s="113" t="str">
        <f>IF(AND((AZ33&gt;0),(AZ34&gt;0)),(AZ33/AZ34*100),"")</f>
        <v/>
      </c>
      <c r="BA36" s="19" t="s">
        <v>22</v>
      </c>
      <c r="BB36" s="113" t="str">
        <f>IF(AND((BB33&gt;0),(BB34&gt;0)),(BB33/BB34*100),"")</f>
        <v/>
      </c>
      <c r="BC36" s="19" t="s">
        <v>22</v>
      </c>
      <c r="BD36" s="113" t="str">
        <f>IF(AND((BD33&gt;0),(BD34&gt;0)),(BD33/BD34*100),"")</f>
        <v/>
      </c>
      <c r="BE36" s="19" t="s">
        <v>22</v>
      </c>
      <c r="BF36" s="113" t="str">
        <f>IF(AND((BF33&gt;0),(BF34&gt;0)),(BF33/BF34*100),"")</f>
        <v/>
      </c>
      <c r="BG36" s="19" t="s">
        <v>22</v>
      </c>
      <c r="BH36" s="113" t="str">
        <f>IF(AND((BH33&gt;0),(BH34&gt;0)),(BH33/BH34*100),"")</f>
        <v/>
      </c>
      <c r="BI36" s="19" t="s">
        <v>22</v>
      </c>
      <c r="BK36" s="11" t="str">
        <f t="shared" si="0"/>
        <v xml:space="preserve">     External base/primary branch (cct)</v>
      </c>
      <c r="BL36" s="12">
        <f t="shared" si="159"/>
        <v>1</v>
      </c>
      <c r="BM36" s="141">
        <f t="shared" si="160"/>
        <v>52.068965517241381</v>
      </c>
      <c r="BN36" s="151" t="str">
        <f t="shared" si="2"/>
        <v>–</v>
      </c>
      <c r="BO36" s="143">
        <f t="shared" si="161"/>
        <v>52.068965517241381</v>
      </c>
      <c r="BP36" s="152" t="str">
        <f t="shared" si="162"/>
        <v/>
      </c>
      <c r="BQ36" s="153" t="s">
        <v>22</v>
      </c>
      <c r="BR36" s="154" t="str">
        <f t="shared" si="163"/>
        <v/>
      </c>
      <c r="BS36" s="147">
        <f>IF(SUM(B36,D36,F36,H36,J36,L36,N36,P36,R36,T36,V36,X36,Z36,AB36,AD36,AF36,AH36,AJ36,AL36,AN36,AP36,AR36,AT36,AV36,AX36,AZ36,BB36,BD36,BF36,BH36)&gt;0,AVERAGE(B36,D36,F36,H36,J36,L36,N36,P36,R36,T36,V36,X36,Z36,AB36,AD36,AF36,AH36,AJ36,AL36,AN36,AP36,AR36,AT36,AV36,AX36,AZ36,BB36,BD36,BF36,BH36),"?")</f>
        <v>52.068965517241381</v>
      </c>
      <c r="BT36" s="155" t="s">
        <v>22</v>
      </c>
      <c r="BU36" s="142" t="str">
        <f>IF(COUNT(B36,D36,F36,H36,J36,L36,N36,P36,R36,T36,V36,X36,Z36,AB36,AD36,AF36,AH36,AJ36,AL36,AN36,AP36,AR36,AT36,AV36,AX36,AZ36,BB36,BD36,BF36,BH36)&gt;1,STDEV(B36,D36,F36,H36,J36,L36,N36,P36,R36,T36,V36,X36,Z36,AB36,AD36,AF36,AH36,AJ36,AL36,AN36,AP36,AR36,AT36,AV36,AX36,AZ36,BB36,BD36,BF36,BH36),"?")</f>
        <v>?</v>
      </c>
      <c r="BV36" s="156" t="s">
        <v>22</v>
      </c>
      <c r="BW36" s="142">
        <f>IF(COUNT(B36)&gt;0,B36,"?")</f>
        <v>52.068965517241381</v>
      </c>
      <c r="BX36" s="157" t="s">
        <v>22</v>
      </c>
    </row>
    <row r="37" spans="1:76" x14ac:dyDescent="0.2">
      <c r="A37" s="9" t="s">
        <v>35</v>
      </c>
      <c r="B37" s="10">
        <v>9.1199999999999992</v>
      </c>
      <c r="C37" s="109">
        <f t="shared" si="131"/>
        <v>13.624141021810576</v>
      </c>
      <c r="D37" s="10"/>
      <c r="E37" s="19" t="str">
        <f t="shared" ref="E37:E39" si="167">IF(AND((D37&gt;0),(D$5&gt;0)),(D37/D$5*100),"")</f>
        <v/>
      </c>
      <c r="F37" s="10"/>
      <c r="G37" s="19" t="str">
        <f t="shared" ref="G37:G39" si="168">IF(AND((F37&gt;0),(F$5&gt;0)),(F37/F$5*100),"")</f>
        <v/>
      </c>
      <c r="H37" s="10"/>
      <c r="I37" s="19" t="str">
        <f t="shared" ref="I37:I39" si="169">IF(AND((H37&gt;0),(H$5&gt;0)),(H37/H$5*100),"")</f>
        <v/>
      </c>
      <c r="J37" s="10"/>
      <c r="K37" s="19" t="str">
        <f t="shared" ref="K37:K39" si="170">IF(AND((J37&gt;0),(J$5&gt;0)),(J37/J$5*100),"")</f>
        <v/>
      </c>
      <c r="L37" s="10"/>
      <c r="M37" s="19" t="str">
        <f t="shared" ref="M37:M39" si="171">IF(AND((L37&gt;0),(L$5&gt;0)),(L37/L$5*100),"")</f>
        <v/>
      </c>
      <c r="N37" s="10"/>
      <c r="O37" s="19" t="str">
        <f t="shared" ref="O37:O39" si="172">IF(AND((N37&gt;0),(N$5&gt;0)),(N37/N$5*100),"")</f>
        <v/>
      </c>
      <c r="P37" s="10"/>
      <c r="Q37" s="19" t="str">
        <f t="shared" ref="Q37:Q39" si="173">IF(AND((P37&gt;0),(P$5&gt;0)),(P37/P$5*100),"")</f>
        <v/>
      </c>
      <c r="R37" s="10"/>
      <c r="S37" s="19" t="str">
        <f t="shared" ref="S37:S39" si="174">IF(AND((R37&gt;0),(R$5&gt;0)),(R37/R$5*100),"")</f>
        <v/>
      </c>
      <c r="T37" s="10"/>
      <c r="U37" s="19" t="str">
        <f t="shared" ref="U37:U39" si="175">IF(AND((T37&gt;0),(T$5&gt;0)),(T37/T$5*100),"")</f>
        <v/>
      </c>
      <c r="V37" s="10"/>
      <c r="W37" s="19" t="str">
        <f t="shared" ref="W37:W39" si="176">IF(AND((V37&gt;0),(V$5&gt;0)),(V37/V$5*100),"")</f>
        <v/>
      </c>
      <c r="X37" s="10"/>
      <c r="Y37" s="19" t="str">
        <f t="shared" ref="Y37:Y39" si="177">IF(AND((X37&gt;0),(X$5&gt;0)),(X37/X$5*100),"")</f>
        <v/>
      </c>
      <c r="Z37" s="10"/>
      <c r="AA37" s="19" t="str">
        <f t="shared" ref="AA37:AA39" si="178">IF(AND((Z37&gt;0),(Z$5&gt;0)),(Z37/Z$5*100),"")</f>
        <v/>
      </c>
      <c r="AB37" s="10"/>
      <c r="AC37" s="19" t="str">
        <f t="shared" si="144"/>
        <v/>
      </c>
      <c r="AD37" s="10"/>
      <c r="AE37" s="19" t="str">
        <f t="shared" si="145"/>
        <v/>
      </c>
      <c r="AF37" s="10"/>
      <c r="AG37" s="19" t="str">
        <f t="shared" si="146"/>
        <v/>
      </c>
      <c r="AH37" s="10"/>
      <c r="AI37" s="19"/>
      <c r="AJ37" s="10"/>
      <c r="AK37" s="19"/>
      <c r="AL37" s="10"/>
      <c r="AM37" s="19" t="str">
        <f t="shared" si="147"/>
        <v/>
      </c>
      <c r="AN37" s="10"/>
      <c r="AO37" s="19" t="str">
        <f t="shared" si="148"/>
        <v/>
      </c>
      <c r="AP37" s="10"/>
      <c r="AQ37" s="19" t="str">
        <f t="shared" si="149"/>
        <v/>
      </c>
      <c r="AR37" s="10"/>
      <c r="AS37" s="19" t="str">
        <f t="shared" si="150"/>
        <v/>
      </c>
      <c r="AT37" s="10"/>
      <c r="AU37" s="19" t="str">
        <f t="shared" si="151"/>
        <v/>
      </c>
      <c r="AV37" s="10"/>
      <c r="AW37" s="19" t="str">
        <f t="shared" si="152"/>
        <v/>
      </c>
      <c r="AX37" s="10"/>
      <c r="AY37" s="19" t="str">
        <f t="shared" si="153"/>
        <v/>
      </c>
      <c r="AZ37" s="10"/>
      <c r="BA37" s="19" t="str">
        <f t="shared" si="154"/>
        <v/>
      </c>
      <c r="BB37" s="10"/>
      <c r="BC37" s="19" t="str">
        <f t="shared" si="155"/>
        <v/>
      </c>
      <c r="BD37" s="10"/>
      <c r="BE37" s="19" t="str">
        <f t="shared" si="156"/>
        <v/>
      </c>
      <c r="BF37" s="10"/>
      <c r="BG37" s="19" t="str">
        <f t="shared" si="157"/>
        <v/>
      </c>
      <c r="BH37" s="10"/>
      <c r="BI37" s="19" t="str">
        <f t="shared" si="158"/>
        <v/>
      </c>
      <c r="BK37" s="11" t="str">
        <f t="shared" si="0"/>
        <v xml:space="preserve">     Internal base</v>
      </c>
      <c r="BL37" s="12">
        <f t="shared" si="159"/>
        <v>1</v>
      </c>
      <c r="BM37" s="39">
        <f t="shared" si="160"/>
        <v>9.1199999999999992</v>
      </c>
      <c r="BN37" s="13" t="str">
        <f t="shared" si="2"/>
        <v>–</v>
      </c>
      <c r="BO37" s="40">
        <f t="shared" si="161"/>
        <v>9.1199999999999992</v>
      </c>
      <c r="BP37" s="41">
        <f t="shared" si="162"/>
        <v>13.624141021810576</v>
      </c>
      <c r="BQ37" s="14" t="str">
        <f t="shared" si="3"/>
        <v>–</v>
      </c>
      <c r="BR37" s="42">
        <f t="shared" si="163"/>
        <v>13.624141021810576</v>
      </c>
      <c r="BS37" s="43">
        <f>IF(SUM(B37,D37,F37,H37,J37,L37,N37,P37,R37,T37,V37,X37,Z37,AB37,AD37,AF37,AH37,AJ37,AL37,AN37,AP37,AR37,AT37,AV37,AX37,AZ37,BB37,BD37,BF37,BH37)&gt;0,AVERAGE(B37,D37,F37,H37,J37,L37,N37,P37,R37,T37,V37,X37,Z37,AB37,AD37,AF37,AH37,AJ37,AL37,AN37,AP37,AR37,AT37,AV37,AX37,AZ37,BB37,BD37,BF37,BH37),"?")</f>
        <v>9.1199999999999992</v>
      </c>
      <c r="BT37" s="44">
        <f>IF(SUM(C37,E37,G37,I37,K37,M37,O37,Q37,S37,U37,W37,Y37,AA37,AC37,AE37,AG37,AI37,AK37,AM37,AO37,AQ37,AS37,AU37,AW37,AY37,BA37,BC37,BE37,BG37,BI37)&gt;0,AVERAGE(C37,E37,G37,I37,K37,M37,O37,Q37,S37,U37,W37,Y37,AA37,AC37,AE37,AG37,AI37,AK37,AM37,AO37,AQ37,AS37,AU37,AW37,AY37,BA37,BC37,BE37,BG37,BI37),"?")</f>
        <v>13.624141021810576</v>
      </c>
      <c r="BU37" s="13" t="str">
        <f>IF(COUNT(B37,D37,F37,H37,J37,L37,N37,P37,R37,T37,V37,X37,Z37,AB37,AD37,AF37,AH37,AJ37,AL37,AN37,AP37,AR37,AT37,AV37,AX37,AZ37,BB37,BD37,BF37,BH37)&gt;1,STDEV(B37,D37,F37,H37,J37,L37,N37,P37,R37,T37,V37,X37,Z37,AB37,AD37,AF37,AH37,AJ37,AL37,AN37,AP37,AR37,AT37,AV37,AX37,AZ37,BB37,BD37,BF37,BH37),"?")</f>
        <v>?</v>
      </c>
      <c r="BV37" s="45" t="str">
        <f>IF(COUNT(C37,E37,G37,I37,K37,M37,O37,Q37,S37,U37,W37,Y37,AA37,AC37,AE37,AG37,AI37,AK37,AM37,AO37,AQ37,AS37,AU37,AW37,AY37,BA37,BC37,BE37,BG37,BI37)&gt;1,STDEV(C37,E37,G37,I37,K37,M37,O37,Q37,S37,U37,W37,Y37,AA37,AC37,AE37,AG37,AI37,AK37,AM37,AO37,AQ37,AS37,AU37,AW37,AY37,BA37,BC37,BE37,BG37,BI37),"?")</f>
        <v>?</v>
      </c>
      <c r="BW37" s="13">
        <f>IF(COUNT(B37)&gt;0,B37,"?")</f>
        <v>9.1199999999999992</v>
      </c>
      <c r="BX37" s="14">
        <f>IF(COUNT(C37)&gt;0,C37,"?")</f>
        <v>13.624141021810576</v>
      </c>
    </row>
    <row r="38" spans="1:76" x14ac:dyDescent="0.2">
      <c r="A38" s="9" t="s">
        <v>36</v>
      </c>
      <c r="B38" s="10">
        <v>14.88</v>
      </c>
      <c r="C38" s="109">
        <f t="shared" si="131"/>
        <v>22.228861667164626</v>
      </c>
      <c r="D38" s="10"/>
      <c r="E38" s="19" t="str">
        <f t="shared" si="167"/>
        <v/>
      </c>
      <c r="F38" s="10"/>
      <c r="G38" s="19" t="str">
        <f t="shared" si="168"/>
        <v/>
      </c>
      <c r="H38" s="10"/>
      <c r="I38" s="19" t="str">
        <f t="shared" si="169"/>
        <v/>
      </c>
      <c r="J38" s="10"/>
      <c r="K38" s="19" t="str">
        <f t="shared" si="170"/>
        <v/>
      </c>
      <c r="L38" s="10"/>
      <c r="M38" s="19" t="str">
        <f t="shared" si="171"/>
        <v/>
      </c>
      <c r="N38" s="10"/>
      <c r="O38" s="19" t="str">
        <f t="shared" si="172"/>
        <v/>
      </c>
      <c r="P38" s="10"/>
      <c r="Q38" s="19" t="str">
        <f t="shared" si="173"/>
        <v/>
      </c>
      <c r="R38" s="10"/>
      <c r="S38" s="19" t="str">
        <f t="shared" si="174"/>
        <v/>
      </c>
      <c r="T38" s="10"/>
      <c r="U38" s="19" t="str">
        <f t="shared" si="175"/>
        <v/>
      </c>
      <c r="V38" s="10"/>
      <c r="W38" s="19" t="str">
        <f t="shared" si="176"/>
        <v/>
      </c>
      <c r="X38" s="10"/>
      <c r="Y38" s="19" t="str">
        <f t="shared" si="177"/>
        <v/>
      </c>
      <c r="Z38" s="10"/>
      <c r="AA38" s="19" t="str">
        <f t="shared" si="178"/>
        <v/>
      </c>
      <c r="AB38" s="10"/>
      <c r="AC38" s="19" t="str">
        <f t="shared" si="144"/>
        <v/>
      </c>
      <c r="AD38" s="10"/>
      <c r="AE38" s="19" t="str">
        <f t="shared" si="145"/>
        <v/>
      </c>
      <c r="AF38" s="10"/>
      <c r="AG38" s="19" t="str">
        <f t="shared" si="146"/>
        <v/>
      </c>
      <c r="AH38" s="10"/>
      <c r="AI38" s="19"/>
      <c r="AJ38" s="10"/>
      <c r="AK38" s="19"/>
      <c r="AL38" s="10"/>
      <c r="AM38" s="19" t="str">
        <f t="shared" si="147"/>
        <v/>
      </c>
      <c r="AN38" s="10"/>
      <c r="AO38" s="19" t="str">
        <f t="shared" si="148"/>
        <v/>
      </c>
      <c r="AP38" s="10"/>
      <c r="AQ38" s="19" t="str">
        <f t="shared" si="149"/>
        <v/>
      </c>
      <c r="AR38" s="10"/>
      <c r="AS38" s="19" t="str">
        <f t="shared" si="150"/>
        <v/>
      </c>
      <c r="AT38" s="10"/>
      <c r="AU38" s="19" t="str">
        <f t="shared" si="151"/>
        <v/>
      </c>
      <c r="AV38" s="10"/>
      <c r="AW38" s="19" t="str">
        <f t="shared" si="152"/>
        <v/>
      </c>
      <c r="AX38" s="10"/>
      <c r="AY38" s="19" t="str">
        <f t="shared" si="153"/>
        <v/>
      </c>
      <c r="AZ38" s="10"/>
      <c r="BA38" s="19" t="str">
        <f t="shared" si="154"/>
        <v/>
      </c>
      <c r="BB38" s="10"/>
      <c r="BC38" s="19" t="str">
        <f t="shared" si="155"/>
        <v/>
      </c>
      <c r="BD38" s="10"/>
      <c r="BE38" s="19" t="str">
        <f t="shared" si="156"/>
        <v/>
      </c>
      <c r="BF38" s="10"/>
      <c r="BG38" s="19" t="str">
        <f t="shared" si="157"/>
        <v/>
      </c>
      <c r="BH38" s="10"/>
      <c r="BI38" s="19" t="str">
        <f t="shared" si="158"/>
        <v/>
      </c>
      <c r="BK38" s="11" t="str">
        <f t="shared" si="0"/>
        <v xml:space="preserve">     Internal primary branch</v>
      </c>
      <c r="BL38" s="12">
        <f t="shared" si="159"/>
        <v>1</v>
      </c>
      <c r="BM38" s="39">
        <f t="shared" si="160"/>
        <v>14.88</v>
      </c>
      <c r="BN38" s="13" t="str">
        <f t="shared" si="2"/>
        <v>–</v>
      </c>
      <c r="BO38" s="40">
        <f t="shared" si="161"/>
        <v>14.88</v>
      </c>
      <c r="BP38" s="41">
        <f t="shared" si="162"/>
        <v>22.228861667164626</v>
      </c>
      <c r="BQ38" s="14" t="str">
        <f t="shared" si="3"/>
        <v>–</v>
      </c>
      <c r="BR38" s="42">
        <f t="shared" si="163"/>
        <v>22.228861667164626</v>
      </c>
      <c r="BS38" s="43">
        <f>IF(SUM(B38,D38,F38,H38,J38,L38,N38,P38,R38,T38,V38,X38,Z38,AB38,AD38,AF38,AH38,AJ38,AL38,AN38,AP38,AR38,AT38,AV38,AX38,AZ38,BB38,BD38,BF38,BH38)&gt;0,AVERAGE(B38,D38,F38,H38,J38,L38,N38,P38,R38,T38,V38,X38,Z38,AB38,AD38,AF38,AH38,AJ38,AL38,AN38,AP38,AR38,AT38,AV38,AX38,AZ38,BB38,BD38,BF38,BH38),"?")</f>
        <v>14.88</v>
      </c>
      <c r="BT38" s="44">
        <f>IF(SUM(C38,E38,G38,I38,K38,M38,O38,Q38,S38,U38,W38,Y38,AA38,AC38,AE38,AG38,AI38,AK38,AM38,AO38,AQ38,AS38,AU38,AW38,AY38,BA38,BC38,BE38,BG38,BI38)&gt;0,AVERAGE(C38,E38,G38,I38,K38,M38,O38,Q38,S38,U38,W38,Y38,AA38,AC38,AE38,AG38,AI38,AK38,AM38,AO38,AQ38,AS38,AU38,AW38,AY38,BA38,BC38,BE38,BG38,BI38),"?")</f>
        <v>22.228861667164626</v>
      </c>
      <c r="BU38" s="13" t="str">
        <f>IF(COUNT(B38,D38,F38,H38,J38,L38,N38,P38,R38,T38,V38,X38,Z38,AB38,AD38,AF38,AH38,AJ38,AL38,AN38,AP38,AR38,AT38,AV38,AX38,AZ38,BB38,BD38,BF38,BH38)&gt;1,STDEV(B38,D38,F38,H38,J38,L38,N38,P38,R38,T38,V38,X38,Z38,AB38,AD38,AF38,AH38,AJ38,AL38,AN38,AP38,AR38,AT38,AV38,AX38,AZ38,BB38,BD38,BF38,BH38),"?")</f>
        <v>?</v>
      </c>
      <c r="BV38" s="45" t="str">
        <f>IF(COUNT(C38,E38,G38,I38,K38,M38,O38,Q38,S38,U38,W38,Y38,AA38,AC38,AE38,AG38,AI38,AK38,AM38,AO38,AQ38,AS38,AU38,AW38,AY38,BA38,BC38,BE38,BG38,BI38)&gt;1,STDEV(C38,E38,G38,I38,K38,M38,O38,Q38,S38,U38,W38,Y38,AA38,AC38,AE38,AG38,AI38,AK38,AM38,AO38,AQ38,AS38,AU38,AW38,AY38,BA38,BC38,BE38,BG38,BI38),"?")</f>
        <v>?</v>
      </c>
      <c r="BW38" s="13">
        <f>IF(COUNT(B38)&gt;0,B38,"?")</f>
        <v>14.88</v>
      </c>
      <c r="BX38" s="14">
        <f>IF(COUNT(C38)&gt;0,C38,"?")</f>
        <v>22.228861667164626</v>
      </c>
    </row>
    <row r="39" spans="1:76" x14ac:dyDescent="0.2">
      <c r="A39" s="9" t="s">
        <v>37</v>
      </c>
      <c r="B39" s="10">
        <v>10.95</v>
      </c>
      <c r="C39" s="109">
        <f t="shared" si="131"/>
        <v>16.357932476844937</v>
      </c>
      <c r="D39" s="10"/>
      <c r="E39" s="19" t="str">
        <f t="shared" si="167"/>
        <v/>
      </c>
      <c r="F39" s="10"/>
      <c r="G39" s="19" t="str">
        <f t="shared" si="168"/>
        <v/>
      </c>
      <c r="H39" s="10"/>
      <c r="I39" s="19" t="str">
        <f t="shared" si="169"/>
        <v/>
      </c>
      <c r="J39" s="10"/>
      <c r="K39" s="19" t="str">
        <f t="shared" si="170"/>
        <v/>
      </c>
      <c r="L39" s="10"/>
      <c r="M39" s="19" t="str">
        <f t="shared" si="171"/>
        <v/>
      </c>
      <c r="N39" s="10"/>
      <c r="O39" s="19" t="str">
        <f t="shared" si="172"/>
        <v/>
      </c>
      <c r="P39" s="10"/>
      <c r="Q39" s="19" t="str">
        <f t="shared" si="173"/>
        <v/>
      </c>
      <c r="R39" s="10"/>
      <c r="S39" s="19" t="str">
        <f t="shared" si="174"/>
        <v/>
      </c>
      <c r="T39" s="10"/>
      <c r="U39" s="19" t="str">
        <f t="shared" si="175"/>
        <v/>
      </c>
      <c r="V39" s="10"/>
      <c r="W39" s="19" t="str">
        <f t="shared" si="176"/>
        <v/>
      </c>
      <c r="X39" s="10"/>
      <c r="Y39" s="19" t="str">
        <f t="shared" si="177"/>
        <v/>
      </c>
      <c r="Z39" s="10"/>
      <c r="AA39" s="19" t="str">
        <f t="shared" si="178"/>
        <v/>
      </c>
      <c r="AB39" s="10"/>
      <c r="AC39" s="19" t="str">
        <f t="shared" si="144"/>
        <v/>
      </c>
      <c r="AD39" s="10"/>
      <c r="AE39" s="19" t="str">
        <f t="shared" si="145"/>
        <v/>
      </c>
      <c r="AF39" s="10"/>
      <c r="AG39" s="19" t="str">
        <f t="shared" si="146"/>
        <v/>
      </c>
      <c r="AH39" s="10"/>
      <c r="AI39" s="19"/>
      <c r="AJ39" s="10"/>
      <c r="AK39" s="19"/>
      <c r="AL39" s="10"/>
      <c r="AM39" s="19" t="str">
        <f t="shared" si="147"/>
        <v/>
      </c>
      <c r="AN39" s="10"/>
      <c r="AO39" s="19" t="str">
        <f t="shared" si="148"/>
        <v/>
      </c>
      <c r="AP39" s="10"/>
      <c r="AQ39" s="19" t="str">
        <f t="shared" si="149"/>
        <v/>
      </c>
      <c r="AR39" s="10"/>
      <c r="AS39" s="19" t="str">
        <f t="shared" si="150"/>
        <v/>
      </c>
      <c r="AT39" s="10"/>
      <c r="AU39" s="19" t="str">
        <f t="shared" si="151"/>
        <v/>
      </c>
      <c r="AV39" s="10"/>
      <c r="AW39" s="19" t="str">
        <f t="shared" si="152"/>
        <v/>
      </c>
      <c r="AX39" s="10"/>
      <c r="AY39" s="19" t="str">
        <f t="shared" si="153"/>
        <v/>
      </c>
      <c r="AZ39" s="10"/>
      <c r="BA39" s="19" t="str">
        <f t="shared" si="154"/>
        <v/>
      </c>
      <c r="BB39" s="10"/>
      <c r="BC39" s="19" t="str">
        <f t="shared" si="155"/>
        <v/>
      </c>
      <c r="BD39" s="10"/>
      <c r="BE39" s="19" t="str">
        <f t="shared" si="156"/>
        <v/>
      </c>
      <c r="BF39" s="10"/>
      <c r="BG39" s="19" t="str">
        <f t="shared" si="157"/>
        <v/>
      </c>
      <c r="BH39" s="10"/>
      <c r="BI39" s="19" t="str">
        <f t="shared" si="158"/>
        <v/>
      </c>
      <c r="BK39" s="11" t="str">
        <f t="shared" si="0"/>
        <v xml:space="preserve">     Internal secondary branch</v>
      </c>
      <c r="BL39" s="12">
        <f t="shared" si="159"/>
        <v>1</v>
      </c>
      <c r="BM39" s="39">
        <f t="shared" si="160"/>
        <v>10.95</v>
      </c>
      <c r="BN39" s="13" t="str">
        <f t="shared" si="2"/>
        <v>–</v>
      </c>
      <c r="BO39" s="40">
        <f t="shared" si="161"/>
        <v>10.95</v>
      </c>
      <c r="BP39" s="41">
        <f t="shared" si="162"/>
        <v>16.357932476844937</v>
      </c>
      <c r="BQ39" s="14" t="str">
        <f t="shared" si="3"/>
        <v>–</v>
      </c>
      <c r="BR39" s="42">
        <f t="shared" si="163"/>
        <v>16.357932476844937</v>
      </c>
      <c r="BS39" s="43">
        <f>IF(SUM(B39,D39,F39,H39,J39,L39,N39,P39,R39,T39,V39,X39,Z39,AB39,AD39,AF39,AH39,AJ39,AL39,AN39,AP39,AR39,AT39,AV39,AX39,AZ39,BB39,BD39,BF39,BH39)&gt;0,AVERAGE(B39,D39,F39,H39,J39,L39,N39,P39,R39,T39,V39,X39,Z39,AB39,AD39,AF39,AH39,AJ39,AL39,AN39,AP39,AR39,AT39,AV39,AX39,AZ39,BB39,BD39,BF39,BH39),"?")</f>
        <v>10.95</v>
      </c>
      <c r="BT39" s="44">
        <f>IF(SUM(C39,E39,G39,I39,K39,M39,O39,Q39,S39,U39,W39,Y39,AA39,AC39,AE39,AG39,AI39,AK39,AM39,AO39,AQ39,AS39,AU39,AW39,AY39,BA39,BC39,BE39,BG39,BI39)&gt;0,AVERAGE(C39,E39,G39,I39,K39,M39,O39,Q39,S39,U39,W39,Y39,AA39,AC39,AE39,AG39,AI39,AK39,AM39,AO39,AQ39,AS39,AU39,AW39,AY39,BA39,BC39,BE39,BG39,BI39),"?")</f>
        <v>16.357932476844937</v>
      </c>
      <c r="BU39" s="13" t="str">
        <f>IF(COUNT(B39,D39,F39,H39,J39,L39,N39,P39,R39,T39,V39,X39,Z39,AB39,AD39,AF39,AH39,AJ39,AL39,AN39,AP39,AR39,AT39,AV39,AX39,AZ39,BB39,BD39,BF39,BH39)&gt;1,STDEV(B39,D39,F39,H39,J39,L39,N39,P39,R39,T39,V39,X39,Z39,AB39,AD39,AF39,AH39,AJ39,AL39,AN39,AP39,AR39,AT39,AV39,AX39,AZ39,BB39,BD39,BF39,BH39),"?")</f>
        <v>?</v>
      </c>
      <c r="BV39" s="45" t="str">
        <f>IF(COUNT(C39,E39,G39,I39,K39,M39,O39,Q39,S39,U39,W39,Y39,AA39,AC39,AE39,AG39,AI39,AK39,AM39,AO39,AQ39,AS39,AU39,AW39,AY39,BA39,BC39,BE39,BG39,BI39)&gt;1,STDEV(C39,E39,G39,I39,K39,M39,O39,Q39,S39,U39,W39,Y39,AA39,AC39,AE39,AG39,AI39,AK39,AM39,AO39,AQ39,AS39,AU39,AW39,AY39,BA39,BC39,BE39,BG39,BI39),"?")</f>
        <v>?</v>
      </c>
      <c r="BW39" s="13">
        <f>IF(COUNT(B39)&gt;0,B39,"?")</f>
        <v>10.95</v>
      </c>
      <c r="BX39" s="14">
        <f>IF(COUNT(C39)&gt;0,C39,"?")</f>
        <v>16.357932476844937</v>
      </c>
    </row>
    <row r="40" spans="1:76" x14ac:dyDescent="0.2">
      <c r="A40" s="9" t="s">
        <v>38</v>
      </c>
      <c r="B40" s="113">
        <f>IF(AND((B37&gt;0),(B38&gt;0)),(B37/B38*100),"")</f>
        <v>61.290322580645153</v>
      </c>
      <c r="C40" s="109" t="s">
        <v>22</v>
      </c>
      <c r="D40" s="113" t="str">
        <f>IF(AND((D37&gt;0),(D38&gt;0)),(D37/D38*100),"")</f>
        <v/>
      </c>
      <c r="E40" s="19" t="s">
        <v>22</v>
      </c>
      <c r="F40" s="113" t="str">
        <f>IF(AND((F37&gt;0),(F38&gt;0)),(F37/F38*100),"")</f>
        <v/>
      </c>
      <c r="G40" s="19" t="s">
        <v>22</v>
      </c>
      <c r="H40" s="113"/>
      <c r="I40" s="19" t="s">
        <v>22</v>
      </c>
      <c r="J40" s="113"/>
      <c r="K40" s="19" t="s">
        <v>22</v>
      </c>
      <c r="L40" s="113"/>
      <c r="M40" s="19" t="s">
        <v>22</v>
      </c>
      <c r="N40" s="113"/>
      <c r="O40" s="19" t="s">
        <v>22</v>
      </c>
      <c r="P40" s="113"/>
      <c r="Q40" s="19" t="s">
        <v>22</v>
      </c>
      <c r="R40" s="113"/>
      <c r="S40" s="19" t="s">
        <v>22</v>
      </c>
      <c r="T40" s="113"/>
      <c r="U40" s="19" t="s">
        <v>22</v>
      </c>
      <c r="V40" s="113"/>
      <c r="W40" s="19" t="s">
        <v>22</v>
      </c>
      <c r="X40" s="113"/>
      <c r="Y40" s="19" t="s">
        <v>22</v>
      </c>
      <c r="Z40" s="113"/>
      <c r="AA40" s="19" t="s">
        <v>22</v>
      </c>
      <c r="AB40" s="113"/>
      <c r="AC40" s="19" t="s">
        <v>22</v>
      </c>
      <c r="AD40" s="113" t="str">
        <f>IF(AND((AD37&gt;0),(AD38&gt;0)),(AD37/AD38*100),"")</f>
        <v/>
      </c>
      <c r="AE40" s="19" t="s">
        <v>22</v>
      </c>
      <c r="AF40" s="113"/>
      <c r="AG40" s="19" t="s">
        <v>22</v>
      </c>
      <c r="AH40" s="113"/>
      <c r="AI40" s="19"/>
      <c r="AJ40" s="113"/>
      <c r="AK40" s="19"/>
      <c r="AL40" s="113" t="str">
        <f>IF(AND((AL37&gt;0),(AL38&gt;0)),(AL37/AL38*100),"")</f>
        <v/>
      </c>
      <c r="AM40" s="19" t="s">
        <v>22</v>
      </c>
      <c r="AN40" s="113" t="str">
        <f>IF(AND((AN37&gt;0),(AN38&gt;0)),(AN37/AN38*100),"")</f>
        <v/>
      </c>
      <c r="AO40" s="19" t="s">
        <v>22</v>
      </c>
      <c r="AP40" s="113" t="str">
        <f>IF(AND((AP37&gt;0),(AP38&gt;0)),(AP37/AP38*100),"")</f>
        <v/>
      </c>
      <c r="AQ40" s="19" t="s">
        <v>22</v>
      </c>
      <c r="AR40" s="113" t="str">
        <f>IF(AND((AR37&gt;0),(AR38&gt;0)),(AR37/AR38*100),"")</f>
        <v/>
      </c>
      <c r="AS40" s="19" t="s">
        <v>22</v>
      </c>
      <c r="AT40" s="113" t="str">
        <f>IF(AND((AT37&gt;0),(AT38&gt;0)),(AT37/AT38*100),"")</f>
        <v/>
      </c>
      <c r="AU40" s="19" t="s">
        <v>22</v>
      </c>
      <c r="AV40" s="113" t="str">
        <f>IF(AND((AV37&gt;0),(AV38&gt;0)),(AV37/AV38*100),"")</f>
        <v/>
      </c>
      <c r="AW40" s="19" t="s">
        <v>22</v>
      </c>
      <c r="AX40" s="113" t="str">
        <f>IF(AND((AX37&gt;0),(AX38&gt;0)),(AX37/AX38*100),"")</f>
        <v/>
      </c>
      <c r="AY40" s="19" t="s">
        <v>22</v>
      </c>
      <c r="AZ40" s="113" t="str">
        <f>IF(AND((AZ37&gt;0),(AZ38&gt;0)),(AZ37/AZ38*100),"")</f>
        <v/>
      </c>
      <c r="BA40" s="19" t="s">
        <v>22</v>
      </c>
      <c r="BB40" s="113" t="str">
        <f>IF(AND((BB37&gt;0),(BB38&gt;0)),(BB37/BB38*100),"")</f>
        <v/>
      </c>
      <c r="BC40" s="19" t="s">
        <v>22</v>
      </c>
      <c r="BD40" s="113" t="str">
        <f>IF(AND((BD37&gt;0),(BD38&gt;0)),(BD37/BD38*100),"")</f>
        <v/>
      </c>
      <c r="BE40" s="19" t="s">
        <v>22</v>
      </c>
      <c r="BF40" s="113" t="str">
        <f>IF(AND((BF37&gt;0),(BF38&gt;0)),(BF37/BF38*100),"")</f>
        <v/>
      </c>
      <c r="BG40" s="19" t="s">
        <v>22</v>
      </c>
      <c r="BH40" s="113" t="str">
        <f>IF(AND((BH37&gt;0),(BH38&gt;0)),(BH37/BH38*100),"")</f>
        <v/>
      </c>
      <c r="BI40" s="19" t="s">
        <v>22</v>
      </c>
      <c r="BK40" s="11" t="str">
        <f t="shared" si="0"/>
        <v xml:space="preserve">     Internal base/primary branch (cct)</v>
      </c>
      <c r="BL40" s="12">
        <f t="shared" si="159"/>
        <v>1</v>
      </c>
      <c r="BM40" s="141">
        <f t="shared" si="160"/>
        <v>61.290322580645153</v>
      </c>
      <c r="BN40" s="151" t="str">
        <f>IF(COUNT(BM40)&gt;0,"–","?")</f>
        <v>–</v>
      </c>
      <c r="BO40" s="143">
        <f t="shared" si="161"/>
        <v>61.290322580645153</v>
      </c>
      <c r="BP40" s="152" t="str">
        <f t="shared" si="162"/>
        <v/>
      </c>
      <c r="BQ40" s="153" t="s">
        <v>22</v>
      </c>
      <c r="BR40" s="154" t="str">
        <f t="shared" si="163"/>
        <v/>
      </c>
      <c r="BS40" s="147">
        <f>IF(SUM(B40,D40,F40,H40,J40,L40,N40,P40,R40,T40,V40,X40,Z40,AB40,AD40,AF40,AH40,AJ40,AL40,AN40,AP40,AR40,AT40,AV40,AX40,AZ40,BB40,BD40,BF40,BH40)&gt;0,AVERAGE(B40,D40,F40,H40,J40,L40,N40,P40,R40,T40,V40,X40,Z40,AB40,AD40,AF40,AH40,AJ40,AL40,AN40,AP40,AR40,AT40,AV40,AX40,AZ40,BB40,BD40,BF40,BH40),"?")</f>
        <v>61.290322580645153</v>
      </c>
      <c r="BT40" s="155" t="s">
        <v>22</v>
      </c>
      <c r="BU40" s="142" t="str">
        <f>IF(COUNT(B40,D40,F40,H40,J40,L40,N40,P40,R40,T40,V40,X40,Z40,AB40,AD40,AF40,AH40,AJ40,AL40,AN40,AP40,AR40,AT40,AV40,AX40,AZ40,BB40,BD40,BF40,BH40)&gt;1,STDEV(B40,D40,F40,H40,J40,L40,N40,P40,R40,T40,V40,X40,Z40,AB40,AD40,AF40,AH40,AJ40,AL40,AN40,AP40,AR40,AT40,AV40,AX40,AZ40,BB40,BD40,BF40,BH40),"?")</f>
        <v>?</v>
      </c>
      <c r="BV40" s="156" t="s">
        <v>22</v>
      </c>
      <c r="BW40" s="142">
        <f>IF(COUNT(B40)&gt;0,B40,"?")</f>
        <v>61.290322580645153</v>
      </c>
      <c r="BX40" s="157" t="s">
        <v>22</v>
      </c>
    </row>
    <row r="41" spans="1:76" x14ac:dyDescent="0.2">
      <c r="A41" s="20" t="s">
        <v>104</v>
      </c>
      <c r="B41" s="24"/>
      <c r="C41" s="108"/>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47"/>
      <c r="AF41" s="24"/>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47"/>
      <c r="BK41" s="11" t="str">
        <f t="shared" si="0"/>
        <v>Claw IV heights</v>
      </c>
      <c r="BL41" s="12"/>
      <c r="BM41" s="39"/>
      <c r="BN41" s="13"/>
      <c r="BO41" s="40"/>
      <c r="BP41" s="41"/>
      <c r="BQ41" s="14"/>
      <c r="BR41" s="42"/>
      <c r="BS41" s="43"/>
      <c r="BT41" s="44"/>
      <c r="BU41" s="13"/>
      <c r="BV41" s="45"/>
      <c r="BW41" s="13"/>
      <c r="BX41" s="14"/>
    </row>
    <row r="42" spans="1:76" x14ac:dyDescent="0.2">
      <c r="A42" s="9" t="s">
        <v>39</v>
      </c>
      <c r="B42" s="10"/>
      <c r="C42" s="109" t="str">
        <f t="shared" ref="C42:C48" si="179">IF(AND((B42&gt;0),(B$5&gt;0)),(B42/B$5*100),"")</f>
        <v/>
      </c>
      <c r="D42" s="10"/>
      <c r="E42" s="19" t="str">
        <f t="shared" ref="E42:E44" si="180">IF(AND((D42&gt;0),(D$5&gt;0)),(D42/D$5*100),"")</f>
        <v/>
      </c>
      <c r="F42" s="10"/>
      <c r="G42" s="19" t="str">
        <f t="shared" ref="G42:G44" si="181">IF(AND((F42&gt;0),(F$5&gt;0)),(F42/F$5*100),"")</f>
        <v/>
      </c>
      <c r="H42" s="10"/>
      <c r="I42" s="19" t="str">
        <f t="shared" ref="I42:I44" si="182">IF(AND((H42&gt;0),(H$5&gt;0)),(H42/H$5*100),"")</f>
        <v/>
      </c>
      <c r="J42" s="10"/>
      <c r="K42" s="19" t="str">
        <f t="shared" ref="K42:K44" si="183">IF(AND((J42&gt;0),(J$5&gt;0)),(J42/J$5*100),"")</f>
        <v/>
      </c>
      <c r="L42" s="10"/>
      <c r="M42" s="19" t="str">
        <f t="shared" ref="M42:M44" si="184">IF(AND((L42&gt;0),(L$5&gt;0)),(L42/L$5*100),"")</f>
        <v/>
      </c>
      <c r="N42" s="10"/>
      <c r="O42" s="19" t="str">
        <f t="shared" ref="O42:O44" si="185">IF(AND((N42&gt;0),(N$5&gt;0)),(N42/N$5*100),"")</f>
        <v/>
      </c>
      <c r="P42" s="10"/>
      <c r="Q42" s="19" t="str">
        <f t="shared" ref="Q42:Q44" si="186">IF(AND((P42&gt;0),(P$5&gt;0)),(P42/P$5*100),"")</f>
        <v/>
      </c>
      <c r="R42" s="10"/>
      <c r="S42" s="19" t="str">
        <f t="shared" ref="S42:S44" si="187">IF(AND((R42&gt;0),(R$5&gt;0)),(R42/R$5*100),"")</f>
        <v/>
      </c>
      <c r="T42" s="10"/>
      <c r="U42" s="19" t="str">
        <f t="shared" ref="U42:U44" si="188">IF(AND((T42&gt;0),(T$5&gt;0)),(T42/T$5*100),"")</f>
        <v/>
      </c>
      <c r="V42" s="10"/>
      <c r="W42" s="19" t="str">
        <f t="shared" ref="W42:W44" si="189">IF(AND((V42&gt;0),(V$5&gt;0)),(V42/V$5*100),"")</f>
        <v/>
      </c>
      <c r="X42" s="10"/>
      <c r="Y42" s="19" t="str">
        <f t="shared" ref="Y42:Y44" si="190">IF(AND((X42&gt;0),(X$5&gt;0)),(X42/X$5*100),"")</f>
        <v/>
      </c>
      <c r="Z42" s="10"/>
      <c r="AA42" s="19" t="str">
        <f t="shared" ref="AA42:AA44" si="191">IF(AND((Z42&gt;0),(Z$5&gt;0)),(Z42/Z$5*100),"")</f>
        <v/>
      </c>
      <c r="AB42" s="10"/>
      <c r="AC42" s="19" t="str">
        <f t="shared" ref="AC42:AC48" si="192">IF(AND((AB42&gt;0),(AB$5&gt;0)),(AB42/AB$5*100),"")</f>
        <v/>
      </c>
      <c r="AD42" s="10"/>
      <c r="AE42" s="19" t="str">
        <f t="shared" ref="AE42:AE48" si="193">IF(AND((AD42&gt;0),(AD$5&gt;0)),(AD42/AD$5*100),"")</f>
        <v/>
      </c>
      <c r="AF42" s="10"/>
      <c r="AG42" s="19" t="str">
        <f t="shared" ref="AG42:AG48" si="194">IF(AND((AF42&gt;0),(AF$5&gt;0)),(AF42/AF$5*100),"")</f>
        <v/>
      </c>
      <c r="AH42" s="10"/>
      <c r="AI42" s="19"/>
      <c r="AJ42" s="10"/>
      <c r="AK42" s="19"/>
      <c r="AL42" s="10"/>
      <c r="AM42" s="19" t="str">
        <f t="shared" ref="AM42:AM48" si="195">IF(AND((AL42&gt;0),(AL$5&gt;0)),(AL42/AL$5*100),"")</f>
        <v/>
      </c>
      <c r="AN42" s="10"/>
      <c r="AO42" s="19" t="str">
        <f t="shared" ref="AO42:AO48" si="196">IF(AND((AN42&gt;0),(AN$5&gt;0)),(AN42/AN$5*100),"")</f>
        <v/>
      </c>
      <c r="AP42" s="10"/>
      <c r="AQ42" s="19" t="str">
        <f t="shared" ref="AQ42:AQ48" si="197">IF(AND((AP42&gt;0),(AP$5&gt;0)),(AP42/AP$5*100),"")</f>
        <v/>
      </c>
      <c r="AR42" s="10"/>
      <c r="AS42" s="19" t="str">
        <f t="shared" ref="AS42:AS48" si="198">IF(AND((AR42&gt;0),(AR$5&gt;0)),(AR42/AR$5*100),"")</f>
        <v/>
      </c>
      <c r="AT42" s="10"/>
      <c r="AU42" s="19" t="str">
        <f t="shared" ref="AU42:AU48" si="199">IF(AND((AT42&gt;0),(AT$5&gt;0)),(AT42/AT$5*100),"")</f>
        <v/>
      </c>
      <c r="AV42" s="10"/>
      <c r="AW42" s="19" t="str">
        <f t="shared" ref="AW42:AW48" si="200">IF(AND((AV42&gt;0),(AV$5&gt;0)),(AV42/AV$5*100),"")</f>
        <v/>
      </c>
      <c r="AX42" s="10"/>
      <c r="AY42" s="19" t="str">
        <f t="shared" ref="AY42:AY48" si="201">IF(AND((AX42&gt;0),(AX$5&gt;0)),(AX42/AX$5*100),"")</f>
        <v/>
      </c>
      <c r="AZ42" s="10"/>
      <c r="BA42" s="19" t="str">
        <f t="shared" ref="BA42:BA48" si="202">IF(AND((AZ42&gt;0),(AZ$5&gt;0)),(AZ42/AZ$5*100),"")</f>
        <v/>
      </c>
      <c r="BB42" s="10"/>
      <c r="BC42" s="19" t="str">
        <f t="shared" ref="BC42:BC48" si="203">IF(AND((BB42&gt;0),(BB$5&gt;0)),(BB42/BB$5*100),"")</f>
        <v/>
      </c>
      <c r="BD42" s="10"/>
      <c r="BE42" s="19" t="str">
        <f t="shared" ref="BE42:BE48" si="204">IF(AND((BD42&gt;0),(BD$5&gt;0)),(BD42/BD$5*100),"")</f>
        <v/>
      </c>
      <c r="BF42" s="10"/>
      <c r="BG42" s="19" t="str">
        <f t="shared" ref="BG42:BG48" si="205">IF(AND((BF42&gt;0),(BF$5&gt;0)),(BF42/BF$5*100),"")</f>
        <v/>
      </c>
      <c r="BH42" s="10"/>
      <c r="BI42" s="19" t="str">
        <f t="shared" ref="BI42:BI48" si="206">IF(AND((BH42&gt;0),(BH$5&gt;0)),(BH42/BH$5*100),"")</f>
        <v/>
      </c>
      <c r="BK42" s="11" t="str">
        <f t="shared" si="0"/>
        <v xml:space="preserve">     Anterior base</v>
      </c>
      <c r="BL42" s="12">
        <f t="shared" ref="BL42:BL49" si="207">COUNT(B42,D42,F42,H42,J42,L42,N42,P42,R42,T42,V42,X42,Z42,AB42,AD42,AF42,AH42,AJ42,AL42,AN42,AP42,AR42,AT42,AV42,AX42,AZ42,BB42,BD42,BF42,BH42)</f>
        <v>0</v>
      </c>
      <c r="BM42" s="39" t="str">
        <f t="shared" ref="BM42:BM49" si="208">IF(SUM(B42,D42,F42,H42,J42,L42,N42,P42,R42,T42,V42,X42,Z42,AB42,AD42,AF42,AH42,AJ42,AL42,AN42,AP42,AR42,AT42,AV42,AX42,AZ42,BB42,BD42,BF42,BH42)&gt;0,MIN(B42,D42,F42,H42,J42,L42,N42,P42,R42,T42,V42,X42,Z42,AB42,AD42,AF42,AH42,AJ42,AL42,AN42,AP42,AR42,AT42,AV42,AX42,AZ42,BB42,BD42,BF42,BH42),"")</f>
        <v/>
      </c>
      <c r="BN42" s="13" t="str">
        <f t="shared" si="2"/>
        <v>?</v>
      </c>
      <c r="BO42" s="40" t="str">
        <f t="shared" ref="BO42:BO49" si="209">IF(SUM(B42,D42,F42,H42,J42,L42,N42,P42,R42,T42,V42,X42,Z42,AB42,AD42,AF42,AH42,AJ42,AL42,AN42,AP42,AR42,AT42,AV42,AX42,AZ42,BB42,BD42,BF42,BH42)&gt;0,MAX(B42,D42,F42,H42,J42,L42,N42,P42,R42,T42,V42,X42,Z42,AB42,AD42,AF42,AH42,AJ42,AL42,AN42,AP42,AR42,AT42,AV42,AX42,AZ42,BB42,BD42,BF42,BH42),"")</f>
        <v/>
      </c>
      <c r="BP42" s="41" t="str">
        <f t="shared" ref="BP42:BP49" si="210">IF(SUM(C42,E42,G42,I42,K42,M42,O42,Q42,S42,U42,W42,Y42,AA42,AC42,AE42,AG42,AI42,AK42,AM42,AO42,AQ42,AS42,AU42,AW42,AY42,BA42,BC42,BE42,BG42,BI42)&gt;0,MIN(C42,E42,G42,I42,K42,M42,O42,Q42,S42,U42,W42,Y42,AA42,AC42,AE42,AG42,AI42,AK42,AM42,AO42,AQ42,AS42,AU42,AW42,AY42,BA42,BC42,BE42,BG42,BI42),"")</f>
        <v/>
      </c>
      <c r="BQ42" s="14" t="str">
        <f t="shared" si="3"/>
        <v>?</v>
      </c>
      <c r="BR42" s="42" t="str">
        <f t="shared" ref="BR42:BR49" si="211">IF(SUM(C42,E42,G42,I42,K42,M42,O42,Q42,S42,U42,W42,Y42,AA42,AC42,AE42,AG42,AI42,AK42,AM42,AO42,AQ42,AS42,AU42,AW42,AY42,BA42,BC42,BE42,BG42,BI42)&gt;0,MAX(C42,E42,G42,I42,K42,M42,O42,Q42,S42,U42,W42,Y42,AA42,AC42,AE42,AG42,AI42,AK42,AM42,AO42,AQ42,AS42,AU42,AW42,AY42,BA42,BC42,BE42,BG42,BI42),"")</f>
        <v/>
      </c>
      <c r="BS42" s="43" t="str">
        <f t="shared" ref="BS42:BT44" si="212">IF(SUM(B42,D42,F42,H42,J42,L42,N42,P42,R42,T42,V42,X42,Z42,AB42,AD42,AF42,AH42,AJ42,AL42,AN42,AP42,AR42,AT42,AV42,AX42,AZ42,BB42,BD42,BF42,BH42)&gt;0,AVERAGE(B42,D42,F42,H42,J42,L42,N42,P42,R42,T42,V42,X42,Z42,AB42,AD42,AF42,AH42,AJ42,AL42,AN42,AP42,AR42,AT42,AV42,AX42,AZ42,BB42,BD42,BF42,BH42),"?")</f>
        <v>?</v>
      </c>
      <c r="BT42" s="44" t="str">
        <f t="shared" si="212"/>
        <v>?</v>
      </c>
      <c r="BU42" s="13" t="str">
        <f t="shared" ref="BU42:BV44" si="213">IF(COUNT(B42,D42,F42,H42,J42,L42,N42,P42,R42,T42,V42,X42,Z42,AB42,AD42,AF42,AH42,AJ42,AL42,AN42,AP42,AR42,AT42,AV42,AX42,AZ42,BB42,BD42,BF42,BH42)&gt;1,STDEV(B42,D42,F42,H42,J42,L42,N42,P42,R42,T42,V42,X42,Z42,AB42,AD42,AF42,AH42,AJ42,AL42,AN42,AP42,AR42,AT42,AV42,AX42,AZ42,BB42,BD42,BF42,BH42),"?")</f>
        <v>?</v>
      </c>
      <c r="BV42" s="45" t="str">
        <f t="shared" si="213"/>
        <v>?</v>
      </c>
      <c r="BW42" s="13" t="str">
        <f t="shared" ref="BW42:BX44" si="214">IF(COUNT(B42)&gt;0,B42,"?")</f>
        <v>?</v>
      </c>
      <c r="BX42" s="14" t="str">
        <f t="shared" si="214"/>
        <v>?</v>
      </c>
    </row>
    <row r="43" spans="1:76" x14ac:dyDescent="0.2">
      <c r="A43" s="9" t="s">
        <v>40</v>
      </c>
      <c r="B43" s="10"/>
      <c r="C43" s="109" t="str">
        <f t="shared" si="179"/>
        <v/>
      </c>
      <c r="D43" s="10"/>
      <c r="E43" s="19" t="str">
        <f t="shared" si="180"/>
        <v/>
      </c>
      <c r="F43" s="10"/>
      <c r="G43" s="19" t="str">
        <f t="shared" si="181"/>
        <v/>
      </c>
      <c r="H43" s="10"/>
      <c r="I43" s="19" t="str">
        <f t="shared" si="182"/>
        <v/>
      </c>
      <c r="J43" s="10"/>
      <c r="K43" s="19" t="str">
        <f t="shared" si="183"/>
        <v/>
      </c>
      <c r="L43" s="10"/>
      <c r="M43" s="19" t="str">
        <f t="shared" si="184"/>
        <v/>
      </c>
      <c r="N43" s="10"/>
      <c r="O43" s="19" t="str">
        <f t="shared" si="185"/>
        <v/>
      </c>
      <c r="P43" s="10"/>
      <c r="Q43" s="19" t="str">
        <f t="shared" si="186"/>
        <v/>
      </c>
      <c r="R43" s="10"/>
      <c r="S43" s="19" t="str">
        <f t="shared" si="187"/>
        <v/>
      </c>
      <c r="T43" s="10"/>
      <c r="U43" s="19" t="str">
        <f t="shared" si="188"/>
        <v/>
      </c>
      <c r="V43" s="10"/>
      <c r="W43" s="19" t="str">
        <f t="shared" si="189"/>
        <v/>
      </c>
      <c r="X43" s="10"/>
      <c r="Y43" s="19" t="str">
        <f t="shared" si="190"/>
        <v/>
      </c>
      <c r="Z43" s="10"/>
      <c r="AA43" s="19" t="str">
        <f t="shared" si="191"/>
        <v/>
      </c>
      <c r="AB43" s="10"/>
      <c r="AC43" s="19" t="str">
        <f t="shared" si="192"/>
        <v/>
      </c>
      <c r="AD43" s="10"/>
      <c r="AE43" s="19" t="str">
        <f t="shared" si="193"/>
        <v/>
      </c>
      <c r="AF43" s="10"/>
      <c r="AG43" s="19" t="str">
        <f t="shared" si="194"/>
        <v/>
      </c>
      <c r="AH43" s="10"/>
      <c r="AI43" s="19"/>
      <c r="AJ43" s="10"/>
      <c r="AK43" s="19"/>
      <c r="AL43" s="10"/>
      <c r="AM43" s="19" t="str">
        <f t="shared" si="195"/>
        <v/>
      </c>
      <c r="AN43" s="10"/>
      <c r="AO43" s="19" t="str">
        <f t="shared" si="196"/>
        <v/>
      </c>
      <c r="AP43" s="10"/>
      <c r="AQ43" s="19" t="str">
        <f t="shared" si="197"/>
        <v/>
      </c>
      <c r="AR43" s="10"/>
      <c r="AS43" s="19" t="str">
        <f t="shared" si="198"/>
        <v/>
      </c>
      <c r="AT43" s="10"/>
      <c r="AU43" s="19" t="str">
        <f t="shared" si="199"/>
        <v/>
      </c>
      <c r="AV43" s="10"/>
      <c r="AW43" s="19" t="str">
        <f t="shared" si="200"/>
        <v/>
      </c>
      <c r="AX43" s="10"/>
      <c r="AY43" s="19" t="str">
        <f t="shared" si="201"/>
        <v/>
      </c>
      <c r="AZ43" s="10"/>
      <c r="BA43" s="19" t="str">
        <f t="shared" si="202"/>
        <v/>
      </c>
      <c r="BB43" s="10"/>
      <c r="BC43" s="19" t="str">
        <f t="shared" si="203"/>
        <v/>
      </c>
      <c r="BD43" s="10"/>
      <c r="BE43" s="19" t="str">
        <f t="shared" si="204"/>
        <v/>
      </c>
      <c r="BF43" s="10"/>
      <c r="BG43" s="19" t="str">
        <f t="shared" si="205"/>
        <v/>
      </c>
      <c r="BH43" s="10"/>
      <c r="BI43" s="19" t="str">
        <f t="shared" si="206"/>
        <v/>
      </c>
      <c r="BK43" s="11" t="str">
        <f t="shared" si="0"/>
        <v xml:space="preserve">     Anterior primary branch</v>
      </c>
      <c r="BL43" s="12">
        <f t="shared" si="207"/>
        <v>0</v>
      </c>
      <c r="BM43" s="39" t="str">
        <f t="shared" si="208"/>
        <v/>
      </c>
      <c r="BN43" s="13" t="str">
        <f t="shared" si="2"/>
        <v>?</v>
      </c>
      <c r="BO43" s="40" t="str">
        <f t="shared" si="209"/>
        <v/>
      </c>
      <c r="BP43" s="41" t="str">
        <f t="shared" si="210"/>
        <v/>
      </c>
      <c r="BQ43" s="14" t="str">
        <f t="shared" si="3"/>
        <v>?</v>
      </c>
      <c r="BR43" s="42" t="str">
        <f t="shared" si="211"/>
        <v/>
      </c>
      <c r="BS43" s="43" t="str">
        <f t="shared" si="212"/>
        <v>?</v>
      </c>
      <c r="BT43" s="44" t="str">
        <f t="shared" si="212"/>
        <v>?</v>
      </c>
      <c r="BU43" s="13" t="str">
        <f t="shared" si="213"/>
        <v>?</v>
      </c>
      <c r="BV43" s="45" t="str">
        <f t="shared" si="213"/>
        <v>?</v>
      </c>
      <c r="BW43" s="13" t="str">
        <f t="shared" si="214"/>
        <v>?</v>
      </c>
      <c r="BX43" s="14" t="str">
        <f t="shared" si="214"/>
        <v>?</v>
      </c>
    </row>
    <row r="44" spans="1:76" x14ac:dyDescent="0.2">
      <c r="A44" s="9" t="s">
        <v>41</v>
      </c>
      <c r="B44" s="10"/>
      <c r="C44" s="109" t="str">
        <f t="shared" si="179"/>
        <v/>
      </c>
      <c r="D44" s="10"/>
      <c r="E44" s="19" t="str">
        <f t="shared" si="180"/>
        <v/>
      </c>
      <c r="F44" s="10"/>
      <c r="G44" s="19" t="str">
        <f t="shared" si="181"/>
        <v/>
      </c>
      <c r="H44" s="10"/>
      <c r="I44" s="19" t="str">
        <f t="shared" si="182"/>
        <v/>
      </c>
      <c r="J44" s="10"/>
      <c r="K44" s="19" t="str">
        <f t="shared" si="183"/>
        <v/>
      </c>
      <c r="L44" s="10"/>
      <c r="M44" s="19" t="str">
        <f t="shared" si="184"/>
        <v/>
      </c>
      <c r="N44" s="10"/>
      <c r="O44" s="19" t="str">
        <f t="shared" si="185"/>
        <v/>
      </c>
      <c r="P44" s="10"/>
      <c r="Q44" s="19" t="str">
        <f t="shared" si="186"/>
        <v/>
      </c>
      <c r="R44" s="10"/>
      <c r="S44" s="19" t="str">
        <f t="shared" si="187"/>
        <v/>
      </c>
      <c r="T44" s="10"/>
      <c r="U44" s="19" t="str">
        <f t="shared" si="188"/>
        <v/>
      </c>
      <c r="V44" s="10"/>
      <c r="W44" s="19" t="str">
        <f t="shared" si="189"/>
        <v/>
      </c>
      <c r="X44" s="10"/>
      <c r="Y44" s="19" t="str">
        <f t="shared" si="190"/>
        <v/>
      </c>
      <c r="Z44" s="10"/>
      <c r="AA44" s="19" t="str">
        <f t="shared" si="191"/>
        <v/>
      </c>
      <c r="AB44" s="10"/>
      <c r="AC44" s="19" t="str">
        <f t="shared" si="192"/>
        <v/>
      </c>
      <c r="AD44" s="10"/>
      <c r="AE44" s="19" t="str">
        <f t="shared" si="193"/>
        <v/>
      </c>
      <c r="AF44" s="10"/>
      <c r="AG44" s="19" t="str">
        <f t="shared" si="194"/>
        <v/>
      </c>
      <c r="AH44" s="10"/>
      <c r="AI44" s="19"/>
      <c r="AJ44" s="10"/>
      <c r="AK44" s="19"/>
      <c r="AL44" s="10"/>
      <c r="AM44" s="19" t="str">
        <f t="shared" si="195"/>
        <v/>
      </c>
      <c r="AN44" s="10"/>
      <c r="AO44" s="19" t="str">
        <f t="shared" si="196"/>
        <v/>
      </c>
      <c r="AP44" s="10"/>
      <c r="AQ44" s="19" t="str">
        <f t="shared" si="197"/>
        <v/>
      </c>
      <c r="AR44" s="10"/>
      <c r="AS44" s="19" t="str">
        <f t="shared" si="198"/>
        <v/>
      </c>
      <c r="AT44" s="10"/>
      <c r="AU44" s="19" t="str">
        <f t="shared" si="199"/>
        <v/>
      </c>
      <c r="AV44" s="10"/>
      <c r="AW44" s="19" t="str">
        <f t="shared" si="200"/>
        <v/>
      </c>
      <c r="AX44" s="10"/>
      <c r="AY44" s="19" t="str">
        <f t="shared" si="201"/>
        <v/>
      </c>
      <c r="AZ44" s="10"/>
      <c r="BA44" s="19" t="str">
        <f t="shared" si="202"/>
        <v/>
      </c>
      <c r="BB44" s="10"/>
      <c r="BC44" s="19" t="str">
        <f t="shared" si="203"/>
        <v/>
      </c>
      <c r="BD44" s="10"/>
      <c r="BE44" s="19" t="str">
        <f t="shared" si="204"/>
        <v/>
      </c>
      <c r="BF44" s="10"/>
      <c r="BG44" s="19" t="str">
        <f t="shared" si="205"/>
        <v/>
      </c>
      <c r="BH44" s="10"/>
      <c r="BI44" s="19" t="str">
        <f t="shared" si="206"/>
        <v/>
      </c>
      <c r="BK44" s="11" t="str">
        <f t="shared" si="0"/>
        <v xml:space="preserve">     Anterior secondary branch</v>
      </c>
      <c r="BL44" s="12">
        <f t="shared" si="207"/>
        <v>0</v>
      </c>
      <c r="BM44" s="39" t="str">
        <f t="shared" si="208"/>
        <v/>
      </c>
      <c r="BN44" s="13" t="str">
        <f t="shared" si="2"/>
        <v>?</v>
      </c>
      <c r="BO44" s="40" t="str">
        <f t="shared" si="209"/>
        <v/>
      </c>
      <c r="BP44" s="41" t="str">
        <f t="shared" si="210"/>
        <v/>
      </c>
      <c r="BQ44" s="14" t="str">
        <f t="shared" si="3"/>
        <v>?</v>
      </c>
      <c r="BR44" s="42" t="str">
        <f t="shared" si="211"/>
        <v/>
      </c>
      <c r="BS44" s="43" t="str">
        <f t="shared" si="212"/>
        <v>?</v>
      </c>
      <c r="BT44" s="44" t="str">
        <f t="shared" si="212"/>
        <v>?</v>
      </c>
      <c r="BU44" s="13" t="str">
        <f t="shared" si="213"/>
        <v>?</v>
      </c>
      <c r="BV44" s="45" t="str">
        <f t="shared" si="213"/>
        <v>?</v>
      </c>
      <c r="BW44" s="13" t="str">
        <f t="shared" si="214"/>
        <v>?</v>
      </c>
      <c r="BX44" s="14" t="str">
        <f t="shared" si="214"/>
        <v>?</v>
      </c>
    </row>
    <row r="45" spans="1:76" x14ac:dyDescent="0.2">
      <c r="A45" s="9" t="s">
        <v>42</v>
      </c>
      <c r="B45" s="113" t="str">
        <f>IF(AND((B42&gt;0),(B43&gt;0)),(B42/B43*100),"")</f>
        <v/>
      </c>
      <c r="C45" s="109" t="s">
        <v>22</v>
      </c>
      <c r="D45" s="113" t="str">
        <f>IF(AND((D42&gt;0),(D43&gt;0)),(D42/D43*100),"")</f>
        <v/>
      </c>
      <c r="E45" s="19" t="s">
        <v>22</v>
      </c>
      <c r="F45" s="113" t="str">
        <f>IF(AND((F42&gt;0),(F43&gt;0)),(F42/F43*100),"")</f>
        <v/>
      </c>
      <c r="G45" s="19" t="s">
        <v>22</v>
      </c>
      <c r="H45" s="113"/>
      <c r="I45" s="19" t="s">
        <v>22</v>
      </c>
      <c r="J45" s="113"/>
      <c r="K45" s="19" t="s">
        <v>22</v>
      </c>
      <c r="L45" s="113"/>
      <c r="M45" s="19" t="s">
        <v>22</v>
      </c>
      <c r="N45" s="113"/>
      <c r="O45" s="19" t="s">
        <v>22</v>
      </c>
      <c r="P45" s="113"/>
      <c r="Q45" s="19" t="s">
        <v>22</v>
      </c>
      <c r="R45" s="113"/>
      <c r="S45" s="19" t="s">
        <v>22</v>
      </c>
      <c r="T45" s="113"/>
      <c r="U45" s="19" t="s">
        <v>22</v>
      </c>
      <c r="V45" s="113"/>
      <c r="W45" s="19" t="s">
        <v>22</v>
      </c>
      <c r="X45" s="113"/>
      <c r="Y45" s="19" t="s">
        <v>22</v>
      </c>
      <c r="Z45" s="113"/>
      <c r="AA45" s="19" t="s">
        <v>22</v>
      </c>
      <c r="AB45" s="113"/>
      <c r="AC45" s="19" t="s">
        <v>22</v>
      </c>
      <c r="AD45" s="113" t="str">
        <f>IF(AND((AD42&gt;0),(AD43&gt;0)),(AD42/AD43*100),"")</f>
        <v/>
      </c>
      <c r="AE45" s="19" t="s">
        <v>22</v>
      </c>
      <c r="AF45" s="113"/>
      <c r="AG45" s="19" t="s">
        <v>22</v>
      </c>
      <c r="AH45" s="113"/>
      <c r="AI45" s="19"/>
      <c r="AJ45" s="113"/>
      <c r="AK45" s="19"/>
      <c r="AL45" s="113" t="str">
        <f>IF(AND((AL42&gt;0),(AL43&gt;0)),(AL42/AL43*100),"")</f>
        <v/>
      </c>
      <c r="AM45" s="19" t="s">
        <v>22</v>
      </c>
      <c r="AN45" s="113" t="str">
        <f>IF(AND((AN42&gt;0),(AN43&gt;0)),(AN42/AN43*100),"")</f>
        <v/>
      </c>
      <c r="AO45" s="19" t="s">
        <v>22</v>
      </c>
      <c r="AP45" s="113" t="str">
        <f>IF(AND((AP42&gt;0),(AP43&gt;0)),(AP42/AP43*100),"")</f>
        <v/>
      </c>
      <c r="AQ45" s="19" t="s">
        <v>22</v>
      </c>
      <c r="AR45" s="113" t="str">
        <f>IF(AND((AR42&gt;0),(AR43&gt;0)),(AR42/AR43*100),"")</f>
        <v/>
      </c>
      <c r="AS45" s="19" t="s">
        <v>22</v>
      </c>
      <c r="AT45" s="113" t="str">
        <f>IF(AND((AT42&gt;0),(AT43&gt;0)),(AT42/AT43*100),"")</f>
        <v/>
      </c>
      <c r="AU45" s="19" t="s">
        <v>22</v>
      </c>
      <c r="AV45" s="113" t="str">
        <f>IF(AND((AV42&gt;0),(AV43&gt;0)),(AV42/AV43*100),"")</f>
        <v/>
      </c>
      <c r="AW45" s="19" t="s">
        <v>22</v>
      </c>
      <c r="AX45" s="113" t="str">
        <f>IF(AND((AX42&gt;0),(AX43&gt;0)),(AX42/AX43*100),"")</f>
        <v/>
      </c>
      <c r="AY45" s="19" t="s">
        <v>22</v>
      </c>
      <c r="AZ45" s="113" t="str">
        <f>IF(AND((AZ42&gt;0),(AZ43&gt;0)),(AZ42/AZ43*100),"")</f>
        <v/>
      </c>
      <c r="BA45" s="19" t="s">
        <v>22</v>
      </c>
      <c r="BB45" s="113" t="str">
        <f>IF(AND((BB42&gt;0),(BB43&gt;0)),(BB42/BB43*100),"")</f>
        <v/>
      </c>
      <c r="BC45" s="19" t="s">
        <v>22</v>
      </c>
      <c r="BD45" s="113" t="str">
        <f>IF(AND((BD42&gt;0),(BD43&gt;0)),(BD42/BD43*100),"")</f>
        <v/>
      </c>
      <c r="BE45" s="19" t="s">
        <v>22</v>
      </c>
      <c r="BF45" s="113" t="str">
        <f>IF(AND((BF42&gt;0),(BF43&gt;0)),(BF42/BF43*100),"")</f>
        <v/>
      </c>
      <c r="BG45" s="19" t="s">
        <v>22</v>
      </c>
      <c r="BH45" s="113" t="str">
        <f>IF(AND((BH42&gt;0),(BH43&gt;0)),(BH42/BH43*100),"")</f>
        <v/>
      </c>
      <c r="BI45" s="19" t="s">
        <v>22</v>
      </c>
      <c r="BK45" s="11" t="str">
        <f t="shared" si="0"/>
        <v xml:space="preserve">     Anterior base/primary branch (cct)</v>
      </c>
      <c r="BL45" s="12">
        <f t="shared" si="207"/>
        <v>0</v>
      </c>
      <c r="BM45" s="141" t="str">
        <f t="shared" si="208"/>
        <v/>
      </c>
      <c r="BN45" s="151" t="str">
        <f t="shared" si="2"/>
        <v>?</v>
      </c>
      <c r="BO45" s="143" t="str">
        <f t="shared" si="209"/>
        <v/>
      </c>
      <c r="BP45" s="152" t="str">
        <f t="shared" si="210"/>
        <v/>
      </c>
      <c r="BQ45" s="153" t="s">
        <v>22</v>
      </c>
      <c r="BR45" s="154" t="str">
        <f t="shared" si="211"/>
        <v/>
      </c>
      <c r="BS45" s="147" t="str">
        <f>IF(SUM(B45,D45,F45,H45,J45,L45,N45,P45,R45,T45,V45,X45,Z45,AB45,AD45,AF45,AH45,AJ45,AL45,AN45,AP45,AR45,AT45,AV45,AX45,AZ45,BB45,BD45,BF45,BH45)&gt;0,AVERAGE(B45,D45,F45,H45,J45,L45,N45,P45,R45,T45,V45,X45,Z45,AB45,AD45,AF45,AH45,AJ45,AL45,AN45,AP45,AR45,AT45,AV45,AX45,AZ45,BB45,BD45,BF45,BH45),"?")</f>
        <v>?</v>
      </c>
      <c r="BT45" s="155" t="s">
        <v>22</v>
      </c>
      <c r="BU45" s="142" t="str">
        <f>IF(COUNT(B45,D45,F45,H45,J45,L45,N45,P45,R45,T45,V45,X45,Z45,AB45,AD45,AF45,AH45,AJ45,AL45,AN45,AP45,AR45,AT45,AV45,AX45,AZ45,BB45,BD45,BF45,BH45)&gt;1,STDEV(B45,D45,F45,H45,J45,L45,N45,P45,R45,T45,V45,X45,Z45,AB45,AD45,AF45,AH45,AJ45,AL45,AN45,AP45,AR45,AT45,AV45,AX45,AZ45,BB45,BD45,BF45,BH45),"?")</f>
        <v>?</v>
      </c>
      <c r="BV45" s="156" t="s">
        <v>22</v>
      </c>
      <c r="BW45" s="142" t="str">
        <f>IF(COUNT(B45)&gt;0,B45,"?")</f>
        <v>?</v>
      </c>
      <c r="BX45" s="157" t="s">
        <v>22</v>
      </c>
    </row>
    <row r="46" spans="1:76" x14ac:dyDescent="0.2">
      <c r="A46" s="9" t="s">
        <v>43</v>
      </c>
      <c r="B46" s="10"/>
      <c r="C46" s="109" t="str">
        <f t="shared" si="179"/>
        <v/>
      </c>
      <c r="D46" s="10"/>
      <c r="E46" s="19" t="str">
        <f t="shared" ref="E46:E48" si="215">IF(AND((D46&gt;0),(D$5&gt;0)),(D46/D$5*100),"")</f>
        <v/>
      </c>
      <c r="F46" s="10"/>
      <c r="G46" s="19" t="str">
        <f t="shared" ref="G46:G48" si="216">IF(AND((F46&gt;0),(F$5&gt;0)),(F46/F$5*100),"")</f>
        <v/>
      </c>
      <c r="H46" s="10"/>
      <c r="I46" s="19" t="str">
        <f t="shared" ref="I46:I48" si="217">IF(AND((H46&gt;0),(H$5&gt;0)),(H46/H$5*100),"")</f>
        <v/>
      </c>
      <c r="J46" s="10"/>
      <c r="K46" s="19" t="str">
        <f t="shared" ref="K46:K48" si="218">IF(AND((J46&gt;0),(J$5&gt;0)),(J46/J$5*100),"")</f>
        <v/>
      </c>
      <c r="L46" s="10"/>
      <c r="M46" s="19" t="str">
        <f t="shared" ref="M46:M48" si="219">IF(AND((L46&gt;0),(L$5&gt;0)),(L46/L$5*100),"")</f>
        <v/>
      </c>
      <c r="N46" s="10"/>
      <c r="O46" s="19" t="str">
        <f t="shared" ref="O46:O48" si="220">IF(AND((N46&gt;0),(N$5&gt;0)),(N46/N$5*100),"")</f>
        <v/>
      </c>
      <c r="P46" s="10"/>
      <c r="Q46" s="19" t="str">
        <f t="shared" ref="Q46:Q48" si="221">IF(AND((P46&gt;0),(P$5&gt;0)),(P46/P$5*100),"")</f>
        <v/>
      </c>
      <c r="R46" s="10"/>
      <c r="S46" s="19" t="str">
        <f t="shared" ref="S46:S48" si="222">IF(AND((R46&gt;0),(R$5&gt;0)),(R46/R$5*100),"")</f>
        <v/>
      </c>
      <c r="T46" s="10"/>
      <c r="U46" s="19" t="str">
        <f t="shared" ref="U46:U48" si="223">IF(AND((T46&gt;0),(T$5&gt;0)),(T46/T$5*100),"")</f>
        <v/>
      </c>
      <c r="V46" s="10"/>
      <c r="W46" s="19" t="str">
        <f t="shared" ref="W46:W48" si="224">IF(AND((V46&gt;0),(V$5&gt;0)),(V46/V$5*100),"")</f>
        <v/>
      </c>
      <c r="X46" s="10"/>
      <c r="Y46" s="19" t="str">
        <f t="shared" ref="Y46:Y48" si="225">IF(AND((X46&gt;0),(X$5&gt;0)),(X46/X$5*100),"")</f>
        <v/>
      </c>
      <c r="Z46" s="10"/>
      <c r="AA46" s="19" t="str">
        <f t="shared" ref="AA46:AA48" si="226">IF(AND((Z46&gt;0),(Z$5&gt;0)),(Z46/Z$5*100),"")</f>
        <v/>
      </c>
      <c r="AB46" s="10"/>
      <c r="AC46" s="19" t="str">
        <f t="shared" si="192"/>
        <v/>
      </c>
      <c r="AD46" s="10"/>
      <c r="AE46" s="19" t="str">
        <f t="shared" si="193"/>
        <v/>
      </c>
      <c r="AF46" s="10"/>
      <c r="AG46" s="19" t="str">
        <f t="shared" si="194"/>
        <v/>
      </c>
      <c r="AH46" s="10"/>
      <c r="AI46" s="19"/>
      <c r="AJ46" s="10"/>
      <c r="AK46" s="19"/>
      <c r="AL46" s="10"/>
      <c r="AM46" s="19" t="str">
        <f t="shared" si="195"/>
        <v/>
      </c>
      <c r="AN46" s="10"/>
      <c r="AO46" s="19" t="str">
        <f t="shared" si="196"/>
        <v/>
      </c>
      <c r="AP46" s="10"/>
      <c r="AQ46" s="19" t="str">
        <f t="shared" si="197"/>
        <v/>
      </c>
      <c r="AR46" s="10"/>
      <c r="AS46" s="19" t="str">
        <f t="shared" si="198"/>
        <v/>
      </c>
      <c r="AT46" s="10"/>
      <c r="AU46" s="19" t="str">
        <f t="shared" si="199"/>
        <v/>
      </c>
      <c r="AV46" s="10"/>
      <c r="AW46" s="19" t="str">
        <f t="shared" si="200"/>
        <v/>
      </c>
      <c r="AX46" s="10"/>
      <c r="AY46" s="19" t="str">
        <f t="shared" si="201"/>
        <v/>
      </c>
      <c r="AZ46" s="10"/>
      <c r="BA46" s="19" t="str">
        <f t="shared" si="202"/>
        <v/>
      </c>
      <c r="BB46" s="10"/>
      <c r="BC46" s="19" t="str">
        <f t="shared" si="203"/>
        <v/>
      </c>
      <c r="BD46" s="10"/>
      <c r="BE46" s="19" t="str">
        <f t="shared" si="204"/>
        <v/>
      </c>
      <c r="BF46" s="10"/>
      <c r="BG46" s="19" t="str">
        <f t="shared" si="205"/>
        <v/>
      </c>
      <c r="BH46" s="10"/>
      <c r="BI46" s="19" t="str">
        <f t="shared" si="206"/>
        <v/>
      </c>
      <c r="BK46" s="11" t="str">
        <f t="shared" si="0"/>
        <v xml:space="preserve">     Posterior base</v>
      </c>
      <c r="BL46" s="12">
        <f t="shared" si="207"/>
        <v>0</v>
      </c>
      <c r="BM46" s="39" t="str">
        <f t="shared" si="208"/>
        <v/>
      </c>
      <c r="BN46" s="13" t="str">
        <f t="shared" si="2"/>
        <v>?</v>
      </c>
      <c r="BO46" s="40" t="str">
        <f t="shared" si="209"/>
        <v/>
      </c>
      <c r="BP46" s="41" t="str">
        <f t="shared" si="210"/>
        <v/>
      </c>
      <c r="BQ46" s="14" t="str">
        <f t="shared" si="3"/>
        <v>?</v>
      </c>
      <c r="BR46" s="42" t="str">
        <f t="shared" si="211"/>
        <v/>
      </c>
      <c r="BS46" s="43" t="str">
        <f>IF(SUM(B46,D46,F46,H46,J46,L46,N46,P46,R46,T46,V46,X46,Z46,AB46,AD46,AF46,AH46,AJ46,AL46,AN46,AP46,AR46,AT46,AV46,AX46,AZ46,BB46,BD46,BF46,BH46)&gt;0,AVERAGE(B46,D46,F46,H46,J46,L46,N46,P46,R46,T46,V46,X46,Z46,AB46,AD46,AF46,AH46,AJ46,AL46,AN46,AP46,AR46,AT46,AV46,AX46,AZ46,BB46,BD46,BF46,BH46),"?")</f>
        <v>?</v>
      </c>
      <c r="BT46" s="44" t="str">
        <f>IF(SUM(C46,E46,G46,I46,K46,M46,O46,Q46,S46,U46,W46,Y46,AA46,AC46,AE46,AG46,AI46,AK46,AM46,AO46,AQ46,AS46,AU46,AW46,AY46,BA46,BC46,BE46,BG46,BI46)&gt;0,AVERAGE(C46,E46,G46,I46,K46,M46,O46,Q46,S46,U46,W46,Y46,AA46,AC46,AE46,AG46,AI46,AK46,AM46,AO46,AQ46,AS46,AU46,AW46,AY46,BA46,BC46,BE46,BG46,BI46),"?")</f>
        <v>?</v>
      </c>
      <c r="BU46" s="13" t="str">
        <f>IF(COUNT(B46,D46,F46,H46,J46,L46,N46,P46,R46,T46,V46,X46,Z46,AB46,AD46,AF46,AH46,AJ46,AL46,AN46,AP46,AR46,AT46,AV46,AX46,AZ46,BB46,BD46,BF46,BH46)&gt;1,STDEV(B46,D46,F46,H46,J46,L46,N46,P46,R46,T46,V46,X46,Z46,AB46,AD46,AF46,AH46,AJ46,AL46,AN46,AP46,AR46,AT46,AV46,AX46,AZ46,BB46,BD46,BF46,BH46),"?")</f>
        <v>?</v>
      </c>
      <c r="BV46" s="45" t="str">
        <f>IF(COUNT(C46,E46,G46,I46,K46,M46,O46,Q46,S46,U46,W46,Y46,AA46,AC46,AE46,AG46,AI46,AK46,AM46,AO46,AQ46,AS46,AU46,AW46,AY46,BA46,BC46,BE46,BG46,BI46)&gt;1,STDEV(C46,E46,G46,I46,K46,M46,O46,Q46,S46,U46,W46,Y46,AA46,AC46,AE46,AG46,AI46,AK46,AM46,AO46,AQ46,AS46,AU46,AW46,AY46,BA46,BC46,BE46,BG46,BI46),"?")</f>
        <v>?</v>
      </c>
      <c r="BW46" s="13" t="str">
        <f>IF(COUNT(B46)&gt;0,B46,"?")</f>
        <v>?</v>
      </c>
      <c r="BX46" s="14" t="str">
        <f>IF(COUNT(C46)&gt;0,C46,"?")</f>
        <v>?</v>
      </c>
    </row>
    <row r="47" spans="1:76" x14ac:dyDescent="0.2">
      <c r="A47" s="9" t="s">
        <v>44</v>
      </c>
      <c r="B47" s="10"/>
      <c r="C47" s="109" t="str">
        <f t="shared" si="179"/>
        <v/>
      </c>
      <c r="D47" s="10"/>
      <c r="E47" s="19" t="str">
        <f t="shared" si="215"/>
        <v/>
      </c>
      <c r="F47" s="10"/>
      <c r="G47" s="19" t="str">
        <f t="shared" si="216"/>
        <v/>
      </c>
      <c r="H47" s="10"/>
      <c r="I47" s="19" t="str">
        <f t="shared" si="217"/>
        <v/>
      </c>
      <c r="J47" s="10"/>
      <c r="K47" s="19" t="str">
        <f t="shared" si="218"/>
        <v/>
      </c>
      <c r="L47" s="10"/>
      <c r="M47" s="19" t="str">
        <f t="shared" si="219"/>
        <v/>
      </c>
      <c r="N47" s="10"/>
      <c r="O47" s="19" t="str">
        <f t="shared" si="220"/>
        <v/>
      </c>
      <c r="P47" s="10"/>
      <c r="Q47" s="19" t="str">
        <f t="shared" si="221"/>
        <v/>
      </c>
      <c r="R47" s="10"/>
      <c r="S47" s="19" t="str">
        <f t="shared" si="222"/>
        <v/>
      </c>
      <c r="T47" s="10"/>
      <c r="U47" s="19" t="str">
        <f t="shared" si="223"/>
        <v/>
      </c>
      <c r="V47" s="10"/>
      <c r="W47" s="19" t="str">
        <f t="shared" si="224"/>
        <v/>
      </c>
      <c r="X47" s="10"/>
      <c r="Y47" s="19" t="str">
        <f t="shared" si="225"/>
        <v/>
      </c>
      <c r="Z47" s="10"/>
      <c r="AA47" s="19" t="str">
        <f t="shared" si="226"/>
        <v/>
      </c>
      <c r="AB47" s="10"/>
      <c r="AC47" s="19" t="str">
        <f t="shared" si="192"/>
        <v/>
      </c>
      <c r="AD47" s="10"/>
      <c r="AE47" s="19" t="str">
        <f t="shared" si="193"/>
        <v/>
      </c>
      <c r="AF47" s="10"/>
      <c r="AG47" s="19" t="str">
        <f t="shared" si="194"/>
        <v/>
      </c>
      <c r="AH47" s="10"/>
      <c r="AI47" s="19"/>
      <c r="AJ47" s="10"/>
      <c r="AK47" s="19"/>
      <c r="AL47" s="10"/>
      <c r="AM47" s="19" t="str">
        <f t="shared" si="195"/>
        <v/>
      </c>
      <c r="AN47" s="10"/>
      <c r="AO47" s="19" t="str">
        <f t="shared" si="196"/>
        <v/>
      </c>
      <c r="AP47" s="10"/>
      <c r="AQ47" s="19" t="str">
        <f t="shared" si="197"/>
        <v/>
      </c>
      <c r="AR47" s="10"/>
      <c r="AS47" s="19" t="str">
        <f t="shared" si="198"/>
        <v/>
      </c>
      <c r="AT47" s="10"/>
      <c r="AU47" s="19" t="str">
        <f t="shared" si="199"/>
        <v/>
      </c>
      <c r="AV47" s="10"/>
      <c r="AW47" s="19" t="str">
        <f t="shared" si="200"/>
        <v/>
      </c>
      <c r="AX47" s="10"/>
      <c r="AY47" s="19" t="str">
        <f t="shared" si="201"/>
        <v/>
      </c>
      <c r="AZ47" s="10"/>
      <c r="BA47" s="19" t="str">
        <f t="shared" si="202"/>
        <v/>
      </c>
      <c r="BB47" s="10"/>
      <c r="BC47" s="19" t="str">
        <f t="shared" si="203"/>
        <v/>
      </c>
      <c r="BD47" s="10"/>
      <c r="BE47" s="19" t="str">
        <f t="shared" si="204"/>
        <v/>
      </c>
      <c r="BF47" s="10"/>
      <c r="BG47" s="19" t="str">
        <f t="shared" si="205"/>
        <v/>
      </c>
      <c r="BH47" s="10"/>
      <c r="BI47" s="19" t="str">
        <f t="shared" si="206"/>
        <v/>
      </c>
      <c r="BK47" s="11" t="str">
        <f t="shared" si="0"/>
        <v xml:space="preserve">     Posterior primary branch</v>
      </c>
      <c r="BL47" s="12">
        <f t="shared" si="207"/>
        <v>0</v>
      </c>
      <c r="BM47" s="39" t="str">
        <f t="shared" si="208"/>
        <v/>
      </c>
      <c r="BN47" s="13" t="str">
        <f t="shared" si="2"/>
        <v>?</v>
      </c>
      <c r="BO47" s="40" t="str">
        <f t="shared" si="209"/>
        <v/>
      </c>
      <c r="BP47" s="41" t="str">
        <f t="shared" si="210"/>
        <v/>
      </c>
      <c r="BQ47" s="14" t="str">
        <f t="shared" si="3"/>
        <v>?</v>
      </c>
      <c r="BR47" s="42" t="str">
        <f t="shared" si="211"/>
        <v/>
      </c>
      <c r="BS47" s="43" t="str">
        <f>IF(SUM(B47,D47,F47,H47,J47,L47,N47,P47,R47,T47,V47,X47,Z47,AB47,AD47,AF47,AH47,AJ47,AL47,AN47,AP47,AR47,AT47,AV47,AX47,AZ47,BB47,BD47,BF47,BH47)&gt;0,AVERAGE(B47,D47,F47,H47,J47,L47,N47,P47,R47,T47,V47,X47,Z47,AB47,AD47,AF47,AH47,AJ47,AL47,AN47,AP47,AR47,AT47,AV47,AX47,AZ47,BB47,BD47,BF47,BH47),"?")</f>
        <v>?</v>
      </c>
      <c r="BT47" s="44" t="str">
        <f>IF(SUM(C47,E47,G47,I47,K47,M47,O47,Q47,S47,U47,W47,Y47,AA47,AC47,AE47,AG47,AI47,AK47,AM47,AO47,AQ47,AS47,AU47,AW47,AY47,BA47,BC47,BE47,BG47,BI47)&gt;0,AVERAGE(C47,E47,G47,I47,K47,M47,O47,Q47,S47,U47,W47,Y47,AA47,AC47,AE47,AG47,AI47,AK47,AM47,AO47,AQ47,AS47,AU47,AW47,AY47,BA47,BC47,BE47,BG47,BI47),"?")</f>
        <v>?</v>
      </c>
      <c r="BU47" s="13" t="str">
        <f>IF(COUNT(B47,D47,F47,H47,J47,L47,N47,P47,R47,T47,V47,X47,Z47,AB47,AD47,AF47,AH47,AJ47,AL47,AN47,AP47,AR47,AT47,AV47,AX47,AZ47,BB47,BD47,BF47,BH47)&gt;1,STDEV(B47,D47,F47,H47,J47,L47,N47,P47,R47,T47,V47,X47,Z47,AB47,AD47,AF47,AH47,AJ47,AL47,AN47,AP47,AR47,AT47,AV47,AX47,AZ47,BB47,BD47,BF47,BH47),"?")</f>
        <v>?</v>
      </c>
      <c r="BV47" s="45" t="str">
        <f>IF(COUNT(C47,E47,G47,I47,K47,M47,O47,Q47,S47,U47,W47,Y47,AA47,AC47,AE47,AG47,AI47,AK47,AM47,AO47,AQ47,AS47,AU47,AW47,AY47,BA47,BC47,BE47,BG47,BI47)&gt;1,STDEV(C47,E47,G47,I47,K47,M47,O47,Q47,S47,U47,W47,Y47,AA47,AC47,AE47,AG47,AI47,AK47,AM47,AO47,AQ47,AS47,AU47,AW47,AY47,BA47,BC47,BE47,BG47,BI47),"?")</f>
        <v>?</v>
      </c>
      <c r="BW47" s="13" t="str">
        <f>IF(COUNT(B47)&gt;0,B47,"?")</f>
        <v>?</v>
      </c>
      <c r="BX47" s="14" t="str">
        <f>IF(COUNT(C47)&gt;0,C47,"?")</f>
        <v>?</v>
      </c>
    </row>
    <row r="48" spans="1:76" x14ac:dyDescent="0.2">
      <c r="A48" s="9" t="s">
        <v>45</v>
      </c>
      <c r="B48" s="10"/>
      <c r="C48" s="109" t="str">
        <f t="shared" si="179"/>
        <v/>
      </c>
      <c r="D48" s="10"/>
      <c r="E48" s="19" t="str">
        <f t="shared" si="215"/>
        <v/>
      </c>
      <c r="F48" s="10"/>
      <c r="G48" s="19" t="str">
        <f t="shared" si="216"/>
        <v/>
      </c>
      <c r="H48" s="10"/>
      <c r="I48" s="19" t="str">
        <f t="shared" si="217"/>
        <v/>
      </c>
      <c r="J48" s="10"/>
      <c r="K48" s="19" t="str">
        <f t="shared" si="218"/>
        <v/>
      </c>
      <c r="L48" s="10"/>
      <c r="M48" s="19" t="str">
        <f t="shared" si="219"/>
        <v/>
      </c>
      <c r="N48" s="10"/>
      <c r="O48" s="19" t="str">
        <f t="shared" si="220"/>
        <v/>
      </c>
      <c r="P48" s="10"/>
      <c r="Q48" s="19" t="str">
        <f t="shared" si="221"/>
        <v/>
      </c>
      <c r="R48" s="10"/>
      <c r="S48" s="19" t="str">
        <f t="shared" si="222"/>
        <v/>
      </c>
      <c r="T48" s="10"/>
      <c r="U48" s="19" t="str">
        <f t="shared" si="223"/>
        <v/>
      </c>
      <c r="V48" s="10"/>
      <c r="W48" s="19" t="str">
        <f t="shared" si="224"/>
        <v/>
      </c>
      <c r="X48" s="10"/>
      <c r="Y48" s="19" t="str">
        <f t="shared" si="225"/>
        <v/>
      </c>
      <c r="Z48" s="10"/>
      <c r="AA48" s="19" t="str">
        <f t="shared" si="226"/>
        <v/>
      </c>
      <c r="AB48" s="10"/>
      <c r="AC48" s="19" t="str">
        <f t="shared" si="192"/>
        <v/>
      </c>
      <c r="AD48" s="10"/>
      <c r="AE48" s="19" t="str">
        <f t="shared" si="193"/>
        <v/>
      </c>
      <c r="AF48" s="10"/>
      <c r="AG48" s="19" t="str">
        <f t="shared" si="194"/>
        <v/>
      </c>
      <c r="AH48" s="10"/>
      <c r="AI48" s="19"/>
      <c r="AJ48" s="10"/>
      <c r="AK48" s="19"/>
      <c r="AL48" s="10"/>
      <c r="AM48" s="19" t="str">
        <f t="shared" si="195"/>
        <v/>
      </c>
      <c r="AN48" s="10"/>
      <c r="AO48" s="19" t="str">
        <f t="shared" si="196"/>
        <v/>
      </c>
      <c r="AP48" s="10"/>
      <c r="AQ48" s="19" t="str">
        <f t="shared" si="197"/>
        <v/>
      </c>
      <c r="AR48" s="10"/>
      <c r="AS48" s="19" t="str">
        <f t="shared" si="198"/>
        <v/>
      </c>
      <c r="AT48" s="10"/>
      <c r="AU48" s="19" t="str">
        <f t="shared" si="199"/>
        <v/>
      </c>
      <c r="AV48" s="10"/>
      <c r="AW48" s="19" t="str">
        <f t="shared" si="200"/>
        <v/>
      </c>
      <c r="AX48" s="10"/>
      <c r="AY48" s="19" t="str">
        <f t="shared" si="201"/>
        <v/>
      </c>
      <c r="AZ48" s="10"/>
      <c r="BA48" s="19" t="str">
        <f t="shared" si="202"/>
        <v/>
      </c>
      <c r="BB48" s="10"/>
      <c r="BC48" s="19" t="str">
        <f t="shared" si="203"/>
        <v/>
      </c>
      <c r="BD48" s="10"/>
      <c r="BE48" s="19" t="str">
        <f t="shared" si="204"/>
        <v/>
      </c>
      <c r="BF48" s="10"/>
      <c r="BG48" s="19" t="str">
        <f t="shared" si="205"/>
        <v/>
      </c>
      <c r="BH48" s="10"/>
      <c r="BI48" s="19" t="str">
        <f t="shared" si="206"/>
        <v/>
      </c>
      <c r="BK48" s="11" t="str">
        <f t="shared" si="0"/>
        <v xml:space="preserve">     Posterior secondary branch</v>
      </c>
      <c r="BL48" s="12">
        <f t="shared" si="207"/>
        <v>0</v>
      </c>
      <c r="BM48" s="140" t="str">
        <f t="shared" si="208"/>
        <v/>
      </c>
      <c r="BN48" s="13" t="str">
        <f t="shared" si="2"/>
        <v>?</v>
      </c>
      <c r="BO48" s="40" t="str">
        <f t="shared" si="209"/>
        <v/>
      </c>
      <c r="BP48" s="41" t="str">
        <f t="shared" si="210"/>
        <v/>
      </c>
      <c r="BQ48" s="14" t="str">
        <f t="shared" si="3"/>
        <v>?</v>
      </c>
      <c r="BR48" s="42" t="str">
        <f t="shared" si="211"/>
        <v/>
      </c>
      <c r="BS48" s="43" t="str">
        <f>IF(SUM(B48,D48,F48,H48,J48,L48,N48,P48,R48,T48,V48,X48,Z48,AB48,AD48,AF48,AH48,AJ48,AL48,AN48,AP48,AR48,AT48,AV48,AX48,AZ48,BB48,BD48,BF48,BH48)&gt;0,AVERAGE(B48,D48,F48,H48,J48,L48,N48,P48,R48,T48,V48,X48,Z48,AB48,AD48,AF48,AH48,AJ48,AL48,AN48,AP48,AR48,AT48,AV48,AX48,AZ48,BB48,BD48,BF48,BH48),"?")</f>
        <v>?</v>
      </c>
      <c r="BT48" s="44" t="str">
        <f>IF(SUM(C48,E48,G48,I48,K48,M48,O48,Q48,S48,U48,W48,Y48,AA48,AC48,AE48,AG48,AI48,AK48,AM48,AO48,AQ48,AS48,AU48,AW48,AY48,BA48,BC48,BE48,BG48,BI48)&gt;0,AVERAGE(C48,E48,G48,I48,K48,M48,O48,Q48,S48,U48,W48,Y48,AA48,AC48,AE48,AG48,AI48,AK48,AM48,AO48,AQ48,AS48,AU48,AW48,AY48,BA48,BC48,BE48,BG48,BI48),"?")</f>
        <v>?</v>
      </c>
      <c r="BU48" s="13" t="str">
        <f>IF(COUNT(B48,D48,F48,H48,J48,L48,N48,P48,R48,T48,V48,X48,Z48,AB48,AD48,AF48,AH48,AJ48,AL48,AN48,AP48,AR48,AT48,AV48,AX48,AZ48,BB48,BD48,BF48,BH48)&gt;1,STDEV(B48,D48,F48,H48,J48,L48,N48,P48,R48,T48,V48,X48,Z48,AB48,AD48,AF48,AH48,AJ48,AL48,AN48,AP48,AR48,AT48,AV48,AX48,AZ48,BB48,BD48,BF48,BH48),"?")</f>
        <v>?</v>
      </c>
      <c r="BV48" s="45" t="str">
        <f>IF(COUNT(C48,E48,G48,I48,K48,M48,O48,Q48,S48,U48,W48,Y48,AA48,AC48,AE48,AG48,AI48,AK48,AM48,AO48,AQ48,AS48,AU48,AW48,AY48,BA48,BC48,BE48,BG48,BI48)&gt;1,STDEV(C48,E48,G48,I48,K48,M48,O48,Q48,S48,U48,W48,Y48,AA48,AC48,AE48,AG48,AI48,AK48,AM48,AO48,AQ48,AS48,AU48,AW48,AY48,BA48,BC48,BE48,BG48,BI48),"?")</f>
        <v>?</v>
      </c>
      <c r="BW48" s="13" t="str">
        <f>IF(COUNT(B48)&gt;0,B48,"?")</f>
        <v>?</v>
      </c>
      <c r="BX48" s="14" t="str">
        <f>IF(COUNT(C48)&gt;0,C48,"?")</f>
        <v>?</v>
      </c>
    </row>
    <row r="49" spans="1:76" ht="13.5" thickBot="1" x14ac:dyDescent="0.25">
      <c r="A49" s="9" t="s">
        <v>46</v>
      </c>
      <c r="B49" s="113" t="str">
        <f>IF(AND((B46&gt;0),(B47&gt;0)),(B46/B47*100),"")</f>
        <v/>
      </c>
      <c r="C49" s="109" t="s">
        <v>22</v>
      </c>
      <c r="D49" s="113" t="str">
        <f>IF(AND((D46&gt;0),(D47&gt;0)),(D46/D47*100),"")</f>
        <v/>
      </c>
      <c r="E49" s="19" t="s">
        <v>22</v>
      </c>
      <c r="F49" s="113" t="str">
        <f>IF(AND((F46&gt;0),(F47&gt;0)),(F46/F47*100),"")</f>
        <v/>
      </c>
      <c r="G49" s="19" t="s">
        <v>22</v>
      </c>
      <c r="H49" s="113"/>
      <c r="I49" s="19" t="s">
        <v>22</v>
      </c>
      <c r="J49" s="113"/>
      <c r="K49" s="19" t="s">
        <v>22</v>
      </c>
      <c r="L49" s="113"/>
      <c r="M49" s="19" t="s">
        <v>22</v>
      </c>
      <c r="N49" s="113"/>
      <c r="O49" s="19" t="s">
        <v>22</v>
      </c>
      <c r="P49" s="113"/>
      <c r="Q49" s="19" t="s">
        <v>22</v>
      </c>
      <c r="R49" s="113"/>
      <c r="S49" s="19" t="s">
        <v>22</v>
      </c>
      <c r="T49" s="113"/>
      <c r="U49" s="19" t="s">
        <v>22</v>
      </c>
      <c r="V49" s="113"/>
      <c r="W49" s="19" t="s">
        <v>22</v>
      </c>
      <c r="X49" s="113"/>
      <c r="Y49" s="19" t="s">
        <v>22</v>
      </c>
      <c r="Z49" s="113"/>
      <c r="AA49" s="19" t="s">
        <v>22</v>
      </c>
      <c r="AB49" s="113"/>
      <c r="AC49" s="19" t="s">
        <v>22</v>
      </c>
      <c r="AD49" s="113" t="str">
        <f>IF(AND((AD46&gt;0),(AD47&gt;0)),(AD46/AD47*100),"")</f>
        <v/>
      </c>
      <c r="AE49" s="19" t="s">
        <v>22</v>
      </c>
      <c r="AF49" s="113"/>
      <c r="AG49" s="19" t="s">
        <v>22</v>
      </c>
      <c r="AH49" s="113"/>
      <c r="AI49" s="19"/>
      <c r="AJ49" s="113"/>
      <c r="AK49" s="19"/>
      <c r="AL49" s="113" t="str">
        <f>IF(AND((AL46&gt;0),(AL47&gt;0)),(AL46/AL47*100),"")</f>
        <v/>
      </c>
      <c r="AM49" s="19" t="s">
        <v>22</v>
      </c>
      <c r="AN49" s="113" t="str">
        <f>IF(AND((AN46&gt;0),(AN47&gt;0)),(AN46/AN47*100),"")</f>
        <v/>
      </c>
      <c r="AO49" s="19" t="s">
        <v>22</v>
      </c>
      <c r="AP49" s="113" t="str">
        <f>IF(AND((AP46&gt;0),(AP47&gt;0)),(AP46/AP47*100),"")</f>
        <v/>
      </c>
      <c r="AQ49" s="19" t="s">
        <v>22</v>
      </c>
      <c r="AR49" s="113" t="str">
        <f>IF(AND((AR46&gt;0),(AR47&gt;0)),(AR46/AR47*100),"")</f>
        <v/>
      </c>
      <c r="AS49" s="19" t="s">
        <v>22</v>
      </c>
      <c r="AT49" s="113" t="str">
        <f>IF(AND((AT46&gt;0),(AT47&gt;0)),(AT46/AT47*100),"")</f>
        <v/>
      </c>
      <c r="AU49" s="19" t="s">
        <v>22</v>
      </c>
      <c r="AV49" s="113" t="str">
        <f>IF(AND((AV46&gt;0),(AV47&gt;0)),(AV46/AV47*100),"")</f>
        <v/>
      </c>
      <c r="AW49" s="19" t="s">
        <v>22</v>
      </c>
      <c r="AX49" s="113" t="str">
        <f>IF(AND((AX46&gt;0),(AX47&gt;0)),(AX46/AX47*100),"")</f>
        <v/>
      </c>
      <c r="AY49" s="19" t="s">
        <v>22</v>
      </c>
      <c r="AZ49" s="113" t="str">
        <f>IF(AND((AZ46&gt;0),(AZ47&gt;0)),(AZ46/AZ47*100),"")</f>
        <v/>
      </c>
      <c r="BA49" s="19" t="s">
        <v>22</v>
      </c>
      <c r="BB49" s="113" t="str">
        <f>IF(AND((BB46&gt;0),(BB47&gt;0)),(BB46/BB47*100),"")</f>
        <v/>
      </c>
      <c r="BC49" s="19" t="s">
        <v>22</v>
      </c>
      <c r="BD49" s="113" t="str">
        <f>IF(AND((BD46&gt;0),(BD47&gt;0)),(BD46/BD47*100),"")</f>
        <v/>
      </c>
      <c r="BE49" s="19" t="s">
        <v>22</v>
      </c>
      <c r="BF49" s="113" t="str">
        <f>IF(AND((BF46&gt;0),(BF47&gt;0)),(BF46/BF47*100),"")</f>
        <v/>
      </c>
      <c r="BG49" s="19" t="s">
        <v>22</v>
      </c>
      <c r="BH49" s="113" t="str">
        <f>IF(AND((BH46&gt;0),(BH47&gt;0)),(BH46/BH47*100),"")</f>
        <v/>
      </c>
      <c r="BI49" s="19" t="s">
        <v>22</v>
      </c>
      <c r="BK49" s="16" t="str">
        <f t="shared" si="0"/>
        <v xml:space="preserve">     Posterior base/primary branch (cct)</v>
      </c>
      <c r="BL49" s="139">
        <f t="shared" si="207"/>
        <v>0</v>
      </c>
      <c r="BM49" s="158" t="str">
        <f t="shared" si="208"/>
        <v/>
      </c>
      <c r="BN49" s="159" t="str">
        <f>IF(COUNT(BM49)&gt;0,"–","?")</f>
        <v>?</v>
      </c>
      <c r="BO49" s="160" t="str">
        <f t="shared" si="209"/>
        <v/>
      </c>
      <c r="BP49" s="161" t="str">
        <f t="shared" si="210"/>
        <v/>
      </c>
      <c r="BQ49" s="162" t="s">
        <v>22</v>
      </c>
      <c r="BR49" s="163" t="str">
        <f t="shared" si="211"/>
        <v/>
      </c>
      <c r="BS49" s="164" t="str">
        <f>IF(SUM(B49,D49,F49,H49,J49,L49,N49,P49,R49,T49,V49,X49,Z49,AB49,AD49,AF49,AH49,AJ49,AL49,AN49,AP49,AR49,AT49,AV49,AX49,AZ49,BB49,BD49,BF49,BH49)&gt;0,AVERAGE(B49,D49,F49,H49,J49,L49,N49,P49,R49,T49,V49,X49,Z49,AB49,AD49,AF49,AH49,AJ49,AL49,AN49,AP49,AR49,AT49,AV49,AX49,AZ49,BB49,BD49,BF49,BH49),"?")</f>
        <v>?</v>
      </c>
      <c r="BT49" s="165" t="s">
        <v>22</v>
      </c>
      <c r="BU49" s="164" t="str">
        <f>IF(COUNT(B49,D49,F49,H49,J49,L49,N49,P49,R49,T49,V49,X49,Z49,AB49,AD49,AF49,AH49,AJ49,AL49,AN49,AP49,AR49,AT49,AV49,AX49,AZ49,BB49,BD49,BF49,BH49)&gt;1,STDEV(B49,D49,F49,H49,J49,L49,N49,P49,R49,T49,V49,X49,Z49,AB49,AD49,AF49,AH49,AJ49,AL49,AN49,AP49,AR49,AT49,AV49,AX49,AZ49,BB49,BD49,BF49,BH49),"?")</f>
        <v>?</v>
      </c>
      <c r="BV49" s="166" t="s">
        <v>22</v>
      </c>
      <c r="BW49" s="167" t="str">
        <f>IF(COUNT(B49)&gt;0,B49,"?")</f>
        <v>?</v>
      </c>
      <c r="BX49" s="168" t="s">
        <v>22</v>
      </c>
    </row>
    <row r="50" spans="1:76" x14ac:dyDescent="0.2">
      <c r="A50" s="96"/>
      <c r="B50" s="110"/>
      <c r="C50" s="111"/>
      <c r="D50" s="97"/>
      <c r="E50" s="98"/>
      <c r="F50" s="97"/>
      <c r="G50" s="98"/>
      <c r="H50" s="97"/>
      <c r="I50" s="98"/>
      <c r="J50" s="97"/>
      <c r="K50" s="98"/>
      <c r="L50" s="97"/>
      <c r="M50" s="98"/>
      <c r="N50" s="97"/>
      <c r="O50" s="98"/>
      <c r="P50" s="97"/>
      <c r="Q50" s="98"/>
      <c r="R50" s="97"/>
      <c r="S50" s="98"/>
      <c r="T50" s="97"/>
      <c r="U50" s="98"/>
      <c r="V50" s="97"/>
      <c r="W50" s="98"/>
      <c r="X50" s="97"/>
      <c r="Y50" s="98"/>
      <c r="Z50" s="97"/>
      <c r="AA50" s="98"/>
      <c r="AB50" s="97"/>
      <c r="AC50" s="98"/>
      <c r="AD50" s="97"/>
      <c r="AE50" s="98"/>
      <c r="AF50" s="97"/>
      <c r="AG50" s="98"/>
      <c r="AH50" s="97"/>
      <c r="AI50" s="98"/>
      <c r="AJ50" s="97"/>
      <c r="AK50" s="98"/>
      <c r="AL50" s="97"/>
      <c r="AM50" s="98"/>
      <c r="AN50" s="97"/>
      <c r="AO50" s="98"/>
      <c r="AP50" s="97"/>
      <c r="AQ50" s="98"/>
      <c r="AR50" s="97"/>
      <c r="AS50" s="98"/>
      <c r="AT50" s="97"/>
      <c r="AU50" s="98"/>
      <c r="AV50" s="97"/>
      <c r="AW50" s="98"/>
      <c r="AX50" s="97"/>
      <c r="AY50" s="98"/>
      <c r="AZ50" s="97"/>
      <c r="BA50" s="98"/>
      <c r="BB50" s="97"/>
      <c r="BC50" s="98"/>
      <c r="BD50" s="97"/>
      <c r="BE50" s="98"/>
      <c r="BF50" s="97"/>
      <c r="BG50" s="98"/>
      <c r="BH50" s="97"/>
      <c r="BI50" s="98"/>
      <c r="BK50" s="17"/>
      <c r="BL50" s="15"/>
      <c r="BM50" s="39"/>
      <c r="BN50" s="35"/>
      <c r="BO50" s="40"/>
      <c r="BP50" s="41"/>
      <c r="BQ50" s="14"/>
      <c r="BR50" s="95"/>
      <c r="BS50" s="13"/>
      <c r="BT50" s="14"/>
      <c r="BU50" s="13"/>
      <c r="BV50" s="14"/>
      <c r="BW50" s="13"/>
      <c r="BX50" s="14"/>
    </row>
    <row r="51" spans="1:76" x14ac:dyDescent="0.2">
      <c r="A51" s="9" t="s">
        <v>47</v>
      </c>
      <c r="B51" s="212">
        <v>0</v>
      </c>
      <c r="C51" s="213"/>
      <c r="D51" s="212">
        <v>0</v>
      </c>
      <c r="E51" s="213"/>
      <c r="F51" s="212">
        <v>0</v>
      </c>
      <c r="G51" s="213"/>
      <c r="H51" s="212"/>
      <c r="I51" s="213"/>
      <c r="J51" s="212"/>
      <c r="K51" s="213"/>
      <c r="L51" s="212"/>
      <c r="M51" s="213"/>
      <c r="N51" s="212"/>
      <c r="O51" s="213"/>
      <c r="P51" s="212"/>
      <c r="Q51" s="213"/>
      <c r="R51" s="212"/>
      <c r="S51" s="213"/>
      <c r="T51" s="212"/>
      <c r="U51" s="213"/>
      <c r="V51" s="212"/>
      <c r="W51" s="213"/>
      <c r="X51" s="212"/>
      <c r="Y51" s="213"/>
      <c r="Z51" s="212"/>
      <c r="AA51" s="213"/>
      <c r="AB51" s="212"/>
      <c r="AC51" s="213"/>
      <c r="AD51" s="212"/>
      <c r="AE51" s="213"/>
      <c r="AF51" s="212"/>
      <c r="AG51" s="213"/>
      <c r="AH51" s="212"/>
      <c r="AI51" s="213"/>
      <c r="AJ51" s="212"/>
      <c r="AK51" s="213"/>
      <c r="AL51" s="212"/>
      <c r="AM51" s="213"/>
      <c r="AN51" s="212"/>
      <c r="AO51" s="213"/>
      <c r="AP51" s="212"/>
      <c r="AQ51" s="213"/>
      <c r="AR51" s="212"/>
      <c r="AS51" s="213"/>
      <c r="AT51" s="212"/>
      <c r="AU51" s="213"/>
      <c r="AV51" s="212"/>
      <c r="AW51" s="213"/>
      <c r="AX51" s="212"/>
      <c r="AY51" s="213"/>
      <c r="AZ51" s="212"/>
      <c r="BA51" s="213"/>
      <c r="BB51" s="212"/>
      <c r="BC51" s="213"/>
      <c r="BD51" s="212"/>
      <c r="BE51" s="213"/>
      <c r="BF51" s="212"/>
      <c r="BG51" s="213"/>
      <c r="BH51" s="212"/>
      <c r="BI51" s="213"/>
      <c r="BL51" s="99">
        <f t="shared" ref="BL51:BL60" si="227">COUNT(B51:BI51)</f>
        <v>3</v>
      </c>
      <c r="BM51" s="13"/>
      <c r="BN51" s="13"/>
      <c r="BO51" s="13"/>
      <c r="BP51" s="14"/>
      <c r="BQ51" s="14"/>
      <c r="BR51" s="14"/>
      <c r="BS51" s="114">
        <f t="shared" ref="BS51:BS60" si="228">IF(COUNT(B51:BI51)&gt;0,AVERAGE(B51:BI51),"?")</f>
        <v>0</v>
      </c>
      <c r="BT51" s="114"/>
      <c r="BU51" s="13"/>
      <c r="BV51" s="14"/>
      <c r="BW51" s="13"/>
      <c r="BX51" s="14"/>
    </row>
    <row r="52" spans="1:76" x14ac:dyDescent="0.2">
      <c r="A52" s="9" t="s">
        <v>48</v>
      </c>
      <c r="B52" s="212">
        <v>1</v>
      </c>
      <c r="C52" s="213"/>
      <c r="D52" s="212">
        <v>1</v>
      </c>
      <c r="E52" s="213"/>
      <c r="F52" s="212">
        <v>1</v>
      </c>
      <c r="G52" s="213"/>
      <c r="H52" s="212"/>
      <c r="I52" s="213"/>
      <c r="J52" s="212"/>
      <c r="K52" s="213"/>
      <c r="L52" s="212"/>
      <c r="M52" s="213"/>
      <c r="N52" s="212"/>
      <c r="O52" s="213"/>
      <c r="P52" s="212"/>
      <c r="Q52" s="213"/>
      <c r="R52" s="212"/>
      <c r="S52" s="213"/>
      <c r="T52" s="212"/>
      <c r="U52" s="213"/>
      <c r="V52" s="212"/>
      <c r="W52" s="213"/>
      <c r="X52" s="212"/>
      <c r="Y52" s="213"/>
      <c r="Z52" s="212"/>
      <c r="AA52" s="213"/>
      <c r="AB52" s="212"/>
      <c r="AC52" s="213"/>
      <c r="AD52" s="212"/>
      <c r="AE52" s="213"/>
      <c r="AF52" s="212"/>
      <c r="AG52" s="213"/>
      <c r="AH52" s="212"/>
      <c r="AI52" s="213"/>
      <c r="AJ52" s="212"/>
      <c r="AK52" s="213"/>
      <c r="AL52" s="212"/>
      <c r="AM52" s="213"/>
      <c r="AN52" s="212"/>
      <c r="AO52" s="213"/>
      <c r="AP52" s="212"/>
      <c r="AQ52" s="213"/>
      <c r="AR52" s="212"/>
      <c r="AS52" s="213"/>
      <c r="AT52" s="212"/>
      <c r="AU52" s="213"/>
      <c r="AV52" s="212"/>
      <c r="AW52" s="213"/>
      <c r="AX52" s="212"/>
      <c r="AY52" s="213"/>
      <c r="AZ52" s="212"/>
      <c r="BA52" s="213"/>
      <c r="BB52" s="212"/>
      <c r="BC52" s="213"/>
      <c r="BD52" s="212"/>
      <c r="BE52" s="213"/>
      <c r="BF52" s="212"/>
      <c r="BG52" s="213"/>
      <c r="BH52" s="212"/>
      <c r="BI52" s="213"/>
      <c r="BL52" s="99">
        <f t="shared" si="227"/>
        <v>3</v>
      </c>
      <c r="BM52" s="13"/>
      <c r="BN52" s="13"/>
      <c r="BO52" s="13"/>
      <c r="BP52" s="14"/>
      <c r="BQ52" s="14"/>
      <c r="BR52" s="14"/>
      <c r="BS52" s="114">
        <f t="shared" si="228"/>
        <v>1</v>
      </c>
      <c r="BT52" s="114"/>
      <c r="BU52" s="13"/>
      <c r="BV52" s="14"/>
      <c r="BW52" s="13"/>
      <c r="BX52" s="14"/>
    </row>
    <row r="53" spans="1:76" x14ac:dyDescent="0.2">
      <c r="A53" s="9" t="s">
        <v>49</v>
      </c>
      <c r="B53" s="212">
        <v>1</v>
      </c>
      <c r="C53" s="213"/>
      <c r="D53" s="212">
        <v>1</v>
      </c>
      <c r="E53" s="213"/>
      <c r="F53" s="212">
        <v>1</v>
      </c>
      <c r="G53" s="213"/>
      <c r="H53" s="212"/>
      <c r="I53" s="213"/>
      <c r="J53" s="212"/>
      <c r="K53" s="213"/>
      <c r="L53" s="212"/>
      <c r="M53" s="213"/>
      <c r="N53" s="212"/>
      <c r="O53" s="213"/>
      <c r="P53" s="212"/>
      <c r="Q53" s="213"/>
      <c r="R53" s="212"/>
      <c r="S53" s="213"/>
      <c r="T53" s="212"/>
      <c r="U53" s="213"/>
      <c r="V53" s="212"/>
      <c r="W53" s="213"/>
      <c r="X53" s="212"/>
      <c r="Y53" s="213"/>
      <c r="Z53" s="212"/>
      <c r="AA53" s="213"/>
      <c r="AB53" s="212"/>
      <c r="AC53" s="213"/>
      <c r="AD53" s="212"/>
      <c r="AE53" s="213"/>
      <c r="AF53" s="212"/>
      <c r="AG53" s="213"/>
      <c r="AH53" s="212"/>
      <c r="AI53" s="213"/>
      <c r="AJ53" s="212"/>
      <c r="AK53" s="213"/>
      <c r="AL53" s="212"/>
      <c r="AM53" s="213"/>
      <c r="AN53" s="212"/>
      <c r="AO53" s="213"/>
      <c r="AP53" s="212"/>
      <c r="AQ53" s="213"/>
      <c r="AR53" s="212"/>
      <c r="AS53" s="213"/>
      <c r="AT53" s="212"/>
      <c r="AU53" s="213"/>
      <c r="AV53" s="212"/>
      <c r="AW53" s="213"/>
      <c r="AX53" s="212"/>
      <c r="AY53" s="213"/>
      <c r="AZ53" s="212"/>
      <c r="BA53" s="213"/>
      <c r="BB53" s="212"/>
      <c r="BC53" s="213"/>
      <c r="BD53" s="212"/>
      <c r="BE53" s="213"/>
      <c r="BF53" s="212"/>
      <c r="BG53" s="213"/>
      <c r="BH53" s="212"/>
      <c r="BI53" s="213"/>
      <c r="BL53" s="99">
        <f t="shared" si="227"/>
        <v>3</v>
      </c>
      <c r="BM53" s="13"/>
      <c r="BN53" s="13"/>
      <c r="BO53" s="13"/>
      <c r="BP53" s="14"/>
      <c r="BQ53" s="14"/>
      <c r="BR53" s="14"/>
      <c r="BS53" s="114">
        <f t="shared" si="228"/>
        <v>1</v>
      </c>
      <c r="BT53" s="114"/>
      <c r="BU53" s="13"/>
      <c r="BV53" s="14"/>
      <c r="BW53" s="13"/>
      <c r="BX53" s="14"/>
    </row>
    <row r="54" spans="1:76" x14ac:dyDescent="0.2">
      <c r="A54" s="9" t="s">
        <v>50</v>
      </c>
      <c r="B54" s="212">
        <v>1</v>
      </c>
      <c r="C54" s="213"/>
      <c r="D54" s="212">
        <v>1</v>
      </c>
      <c r="E54" s="213"/>
      <c r="F54" s="212">
        <v>1</v>
      </c>
      <c r="G54" s="213"/>
      <c r="H54" s="212"/>
      <c r="I54" s="213"/>
      <c r="J54" s="212"/>
      <c r="K54" s="213"/>
      <c r="L54" s="212"/>
      <c r="M54" s="213"/>
      <c r="N54" s="212"/>
      <c r="O54" s="213"/>
      <c r="P54" s="212"/>
      <c r="Q54" s="213"/>
      <c r="R54" s="212"/>
      <c r="S54" s="213"/>
      <c r="T54" s="212"/>
      <c r="U54" s="213"/>
      <c r="V54" s="212"/>
      <c r="W54" s="213"/>
      <c r="X54" s="212"/>
      <c r="Y54" s="213"/>
      <c r="Z54" s="212"/>
      <c r="AA54" s="213"/>
      <c r="AB54" s="212"/>
      <c r="AC54" s="213"/>
      <c r="AD54" s="212"/>
      <c r="AE54" s="213"/>
      <c r="AF54" s="212"/>
      <c r="AG54" s="213"/>
      <c r="AH54" s="212"/>
      <c r="AI54" s="213"/>
      <c r="AJ54" s="212"/>
      <c r="AK54" s="213"/>
      <c r="AL54" s="212"/>
      <c r="AM54" s="213"/>
      <c r="AN54" s="212"/>
      <c r="AO54" s="213"/>
      <c r="AP54" s="212"/>
      <c r="AQ54" s="213"/>
      <c r="AR54" s="212"/>
      <c r="AS54" s="213"/>
      <c r="AT54" s="212"/>
      <c r="AU54" s="213"/>
      <c r="AV54" s="212"/>
      <c r="AW54" s="213"/>
      <c r="AX54" s="212"/>
      <c r="AY54" s="213"/>
      <c r="AZ54" s="212"/>
      <c r="BA54" s="213"/>
      <c r="BB54" s="212"/>
      <c r="BC54" s="213"/>
      <c r="BD54" s="212"/>
      <c r="BE54" s="213"/>
      <c r="BF54" s="212"/>
      <c r="BG54" s="213"/>
      <c r="BH54" s="212"/>
      <c r="BI54" s="213"/>
      <c r="BL54" s="99">
        <f t="shared" si="227"/>
        <v>3</v>
      </c>
      <c r="BM54" s="13"/>
      <c r="BN54" s="13"/>
      <c r="BO54" s="13"/>
      <c r="BP54" s="14"/>
      <c r="BQ54" s="14"/>
      <c r="BR54" s="14"/>
      <c r="BS54" s="114">
        <f t="shared" si="228"/>
        <v>1</v>
      </c>
      <c r="BT54" s="114"/>
      <c r="BU54" s="13"/>
      <c r="BV54" s="14"/>
      <c r="BW54" s="13"/>
      <c r="BX54" s="14"/>
    </row>
    <row r="55" spans="1:76" x14ac:dyDescent="0.2">
      <c r="A55" s="9" t="s">
        <v>51</v>
      </c>
      <c r="B55" s="212">
        <v>1</v>
      </c>
      <c r="C55" s="213"/>
      <c r="D55" s="212">
        <v>1</v>
      </c>
      <c r="E55" s="213"/>
      <c r="F55" s="212">
        <v>1</v>
      </c>
      <c r="G55" s="213"/>
      <c r="H55" s="212"/>
      <c r="I55" s="213"/>
      <c r="J55" s="212"/>
      <c r="K55" s="213"/>
      <c r="L55" s="212"/>
      <c r="M55" s="213"/>
      <c r="N55" s="212"/>
      <c r="O55" s="213"/>
      <c r="P55" s="212"/>
      <c r="Q55" s="213"/>
      <c r="R55" s="212"/>
      <c r="S55" s="213"/>
      <c r="T55" s="212"/>
      <c r="U55" s="213"/>
      <c r="V55" s="212"/>
      <c r="W55" s="213"/>
      <c r="X55" s="212"/>
      <c r="Y55" s="213"/>
      <c r="Z55" s="212"/>
      <c r="AA55" s="213"/>
      <c r="AB55" s="212"/>
      <c r="AC55" s="213"/>
      <c r="AD55" s="212"/>
      <c r="AE55" s="213"/>
      <c r="AF55" s="212"/>
      <c r="AG55" s="213"/>
      <c r="AH55" s="212"/>
      <c r="AI55" s="213"/>
      <c r="AJ55" s="212"/>
      <c r="AK55" s="213"/>
      <c r="AL55" s="212"/>
      <c r="AM55" s="213"/>
      <c r="AN55" s="212"/>
      <c r="AO55" s="213"/>
      <c r="AP55" s="212"/>
      <c r="AQ55" s="213"/>
      <c r="AR55" s="212"/>
      <c r="AS55" s="213"/>
      <c r="AT55" s="212"/>
      <c r="AU55" s="213"/>
      <c r="AV55" s="212"/>
      <c r="AW55" s="213"/>
      <c r="AX55" s="212"/>
      <c r="AY55" s="213"/>
      <c r="AZ55" s="212"/>
      <c r="BA55" s="213"/>
      <c r="BB55" s="212"/>
      <c r="BC55" s="213"/>
      <c r="BD55" s="212"/>
      <c r="BE55" s="213"/>
      <c r="BF55" s="212"/>
      <c r="BG55" s="213"/>
      <c r="BH55" s="212"/>
      <c r="BI55" s="213"/>
      <c r="BL55" s="99">
        <f t="shared" si="227"/>
        <v>3</v>
      </c>
      <c r="BS55" s="114">
        <f t="shared" si="228"/>
        <v>1</v>
      </c>
      <c r="BT55" s="114"/>
    </row>
    <row r="56" spans="1:76" x14ac:dyDescent="0.2">
      <c r="A56" s="9" t="s">
        <v>52</v>
      </c>
      <c r="B56" s="212">
        <v>1</v>
      </c>
      <c r="C56" s="213"/>
      <c r="D56" s="212">
        <v>1</v>
      </c>
      <c r="E56" s="213"/>
      <c r="F56" s="212">
        <v>1</v>
      </c>
      <c r="G56" s="213"/>
      <c r="H56" s="212"/>
      <c r="I56" s="213"/>
      <c r="J56" s="212"/>
      <c r="K56" s="213"/>
      <c r="L56" s="212"/>
      <c r="M56" s="213"/>
      <c r="N56" s="212"/>
      <c r="O56" s="213"/>
      <c r="P56" s="212"/>
      <c r="Q56" s="213"/>
      <c r="R56" s="212"/>
      <c r="S56" s="213"/>
      <c r="T56" s="212"/>
      <c r="U56" s="213"/>
      <c r="V56" s="212"/>
      <c r="W56" s="213"/>
      <c r="X56" s="212"/>
      <c r="Y56" s="213"/>
      <c r="Z56" s="212"/>
      <c r="AA56" s="213"/>
      <c r="AB56" s="212"/>
      <c r="AC56" s="213"/>
      <c r="AD56" s="212"/>
      <c r="AE56" s="213"/>
      <c r="AF56" s="212"/>
      <c r="AG56" s="213"/>
      <c r="AH56" s="212"/>
      <c r="AI56" s="213"/>
      <c r="AJ56" s="212"/>
      <c r="AK56" s="213"/>
      <c r="AL56" s="212"/>
      <c r="AM56" s="213"/>
      <c r="AN56" s="212"/>
      <c r="AO56" s="213"/>
      <c r="AP56" s="212"/>
      <c r="AQ56" s="213"/>
      <c r="AR56" s="212"/>
      <c r="AS56" s="213"/>
      <c r="AT56" s="212"/>
      <c r="AU56" s="213"/>
      <c r="AV56" s="212"/>
      <c r="AW56" s="213"/>
      <c r="AX56" s="212"/>
      <c r="AY56" s="213"/>
      <c r="AZ56" s="212"/>
      <c r="BA56" s="213"/>
      <c r="BB56" s="212"/>
      <c r="BC56" s="213"/>
      <c r="BD56" s="212"/>
      <c r="BE56" s="213"/>
      <c r="BF56" s="212"/>
      <c r="BG56" s="213"/>
      <c r="BH56" s="212"/>
      <c r="BI56" s="213"/>
      <c r="BL56" s="99">
        <f t="shared" si="227"/>
        <v>3</v>
      </c>
      <c r="BS56" s="114">
        <f t="shared" si="228"/>
        <v>1</v>
      </c>
      <c r="BT56" s="114"/>
    </row>
    <row r="57" spans="1:76" x14ac:dyDescent="0.2">
      <c r="A57" s="9" t="s">
        <v>53</v>
      </c>
      <c r="B57" s="212"/>
      <c r="C57" s="213"/>
      <c r="D57" s="212"/>
      <c r="E57" s="213"/>
      <c r="F57" s="212"/>
      <c r="G57" s="213"/>
      <c r="H57" s="212"/>
      <c r="I57" s="213"/>
      <c r="J57" s="212"/>
      <c r="K57" s="213"/>
      <c r="L57" s="212"/>
      <c r="M57" s="213"/>
      <c r="N57" s="212"/>
      <c r="O57" s="213"/>
      <c r="P57" s="212"/>
      <c r="Q57" s="213"/>
      <c r="R57" s="212"/>
      <c r="S57" s="213"/>
      <c r="T57" s="212"/>
      <c r="U57" s="213"/>
      <c r="V57" s="212"/>
      <c r="W57" s="213"/>
      <c r="X57" s="212"/>
      <c r="Y57" s="213"/>
      <c r="Z57" s="212"/>
      <c r="AA57" s="213"/>
      <c r="AB57" s="212"/>
      <c r="AC57" s="213"/>
      <c r="AD57" s="212"/>
      <c r="AE57" s="213"/>
      <c r="AF57" s="212"/>
      <c r="AG57" s="213"/>
      <c r="AH57" s="212"/>
      <c r="AI57" s="213"/>
      <c r="AJ57" s="212"/>
      <c r="AK57" s="213"/>
      <c r="AL57" s="212"/>
      <c r="AM57" s="213"/>
      <c r="AN57" s="212"/>
      <c r="AO57" s="213"/>
      <c r="AP57" s="212"/>
      <c r="AQ57" s="213"/>
      <c r="AR57" s="212"/>
      <c r="AS57" s="213"/>
      <c r="AT57" s="212"/>
      <c r="AU57" s="213"/>
      <c r="AV57" s="212"/>
      <c r="AW57" s="213"/>
      <c r="AX57" s="212"/>
      <c r="AY57" s="213"/>
      <c r="AZ57" s="212"/>
      <c r="BA57" s="213"/>
      <c r="BB57" s="212"/>
      <c r="BC57" s="213"/>
      <c r="BD57" s="212"/>
      <c r="BE57" s="213"/>
      <c r="BF57" s="212"/>
      <c r="BG57" s="213"/>
      <c r="BH57" s="212"/>
      <c r="BI57" s="213"/>
      <c r="BL57" s="99">
        <f t="shared" si="227"/>
        <v>0</v>
      </c>
      <c r="BS57" s="114" t="str">
        <f t="shared" si="228"/>
        <v>?</v>
      </c>
      <c r="BT57" s="114"/>
    </row>
    <row r="58" spans="1:76" x14ac:dyDescent="0.2">
      <c r="A58" s="9" t="s">
        <v>54</v>
      </c>
      <c r="B58" s="212"/>
      <c r="C58" s="213"/>
      <c r="D58" s="212"/>
      <c r="E58" s="213"/>
      <c r="F58" s="212"/>
      <c r="G58" s="213"/>
      <c r="H58" s="212"/>
      <c r="I58" s="213"/>
      <c r="J58" s="212"/>
      <c r="K58" s="213"/>
      <c r="L58" s="212"/>
      <c r="M58" s="213"/>
      <c r="N58" s="212"/>
      <c r="O58" s="213"/>
      <c r="P58" s="212"/>
      <c r="Q58" s="213"/>
      <c r="R58" s="212"/>
      <c r="S58" s="213"/>
      <c r="T58" s="212"/>
      <c r="U58" s="213"/>
      <c r="V58" s="212"/>
      <c r="W58" s="213"/>
      <c r="X58" s="212"/>
      <c r="Y58" s="213"/>
      <c r="Z58" s="212"/>
      <c r="AA58" s="213"/>
      <c r="AB58" s="212"/>
      <c r="AC58" s="213"/>
      <c r="AD58" s="212"/>
      <c r="AE58" s="213"/>
      <c r="AF58" s="212"/>
      <c r="AG58" s="213"/>
      <c r="AH58" s="212"/>
      <c r="AI58" s="213"/>
      <c r="AJ58" s="212"/>
      <c r="AK58" s="213"/>
      <c r="AL58" s="212"/>
      <c r="AM58" s="213"/>
      <c r="AN58" s="212"/>
      <c r="AO58" s="213"/>
      <c r="AP58" s="212"/>
      <c r="AQ58" s="213"/>
      <c r="AR58" s="212"/>
      <c r="AS58" s="213"/>
      <c r="AT58" s="212"/>
      <c r="AU58" s="213"/>
      <c r="AV58" s="212"/>
      <c r="AW58" s="213"/>
      <c r="AX58" s="212"/>
      <c r="AY58" s="213"/>
      <c r="AZ58" s="212"/>
      <c r="BA58" s="213"/>
      <c r="BB58" s="212"/>
      <c r="BC58" s="213"/>
      <c r="BD58" s="212"/>
      <c r="BE58" s="213"/>
      <c r="BF58" s="212"/>
      <c r="BG58" s="213"/>
      <c r="BH58" s="212"/>
      <c r="BI58" s="213"/>
      <c r="BL58" s="99">
        <f t="shared" si="227"/>
        <v>0</v>
      </c>
      <c r="BS58" s="114" t="str">
        <f t="shared" si="228"/>
        <v>?</v>
      </c>
      <c r="BT58" s="114"/>
    </row>
    <row r="59" spans="1:76" x14ac:dyDescent="0.2">
      <c r="A59" s="9" t="s">
        <v>55</v>
      </c>
      <c r="B59" s="212"/>
      <c r="C59" s="213"/>
      <c r="D59" s="212"/>
      <c r="E59" s="213"/>
      <c r="F59" s="212"/>
      <c r="G59" s="213"/>
      <c r="H59" s="212"/>
      <c r="I59" s="213"/>
      <c r="J59" s="212"/>
      <c r="K59" s="213"/>
      <c r="L59" s="212"/>
      <c r="M59" s="213"/>
      <c r="N59" s="212"/>
      <c r="O59" s="213"/>
      <c r="P59" s="212"/>
      <c r="Q59" s="213"/>
      <c r="R59" s="212"/>
      <c r="S59" s="213"/>
      <c r="T59" s="212"/>
      <c r="U59" s="213"/>
      <c r="V59" s="212"/>
      <c r="W59" s="213"/>
      <c r="X59" s="212"/>
      <c r="Y59" s="213"/>
      <c r="Z59" s="212"/>
      <c r="AA59" s="213"/>
      <c r="AB59" s="212"/>
      <c r="AC59" s="213"/>
      <c r="AD59" s="212"/>
      <c r="AE59" s="213"/>
      <c r="AF59" s="212"/>
      <c r="AG59" s="213"/>
      <c r="AH59" s="212"/>
      <c r="AI59" s="213"/>
      <c r="AJ59" s="212"/>
      <c r="AK59" s="213"/>
      <c r="AL59" s="212"/>
      <c r="AM59" s="213"/>
      <c r="AN59" s="212"/>
      <c r="AO59" s="213"/>
      <c r="AP59" s="212"/>
      <c r="AQ59" s="213"/>
      <c r="AR59" s="212"/>
      <c r="AS59" s="213"/>
      <c r="AT59" s="212"/>
      <c r="AU59" s="213"/>
      <c r="AV59" s="212"/>
      <c r="AW59" s="213"/>
      <c r="AX59" s="212"/>
      <c r="AY59" s="213"/>
      <c r="AZ59" s="212"/>
      <c r="BA59" s="213"/>
      <c r="BB59" s="212"/>
      <c r="BC59" s="213"/>
      <c r="BD59" s="212"/>
      <c r="BE59" s="213"/>
      <c r="BF59" s="212"/>
      <c r="BG59" s="213"/>
      <c r="BH59" s="212"/>
      <c r="BI59" s="213"/>
      <c r="BL59" s="99">
        <f t="shared" si="227"/>
        <v>0</v>
      </c>
      <c r="BS59" s="114" t="str">
        <f t="shared" si="228"/>
        <v>?</v>
      </c>
      <c r="BT59" s="114"/>
    </row>
    <row r="60" spans="1:76" x14ac:dyDescent="0.2">
      <c r="A60" s="9" t="s">
        <v>56</v>
      </c>
      <c r="B60" s="212"/>
      <c r="C60" s="213"/>
      <c r="D60" s="212"/>
      <c r="E60" s="213"/>
      <c r="F60" s="212"/>
      <c r="G60" s="213"/>
      <c r="H60" s="212"/>
      <c r="I60" s="213"/>
      <c r="J60" s="212"/>
      <c r="K60" s="213"/>
      <c r="L60" s="212"/>
      <c r="M60" s="213"/>
      <c r="N60" s="212"/>
      <c r="O60" s="213"/>
      <c r="P60" s="212"/>
      <c r="Q60" s="213"/>
      <c r="R60" s="212"/>
      <c r="S60" s="213"/>
      <c r="T60" s="212"/>
      <c r="U60" s="213"/>
      <c r="V60" s="212"/>
      <c r="W60" s="213"/>
      <c r="X60" s="212"/>
      <c r="Y60" s="213"/>
      <c r="Z60" s="212"/>
      <c r="AA60" s="213"/>
      <c r="AB60" s="212"/>
      <c r="AC60" s="213"/>
      <c r="AD60" s="212"/>
      <c r="AE60" s="213"/>
      <c r="AF60" s="212"/>
      <c r="AG60" s="213"/>
      <c r="AH60" s="212"/>
      <c r="AI60" s="213"/>
      <c r="AJ60" s="212"/>
      <c r="AK60" s="213"/>
      <c r="AL60" s="212"/>
      <c r="AM60" s="213"/>
      <c r="AN60" s="212"/>
      <c r="AO60" s="213"/>
      <c r="AP60" s="212"/>
      <c r="AQ60" s="213"/>
      <c r="AR60" s="212"/>
      <c r="AS60" s="213"/>
      <c r="AT60" s="212"/>
      <c r="AU60" s="213"/>
      <c r="AV60" s="212"/>
      <c r="AW60" s="213"/>
      <c r="AX60" s="212"/>
      <c r="AY60" s="213"/>
      <c r="AZ60" s="212"/>
      <c r="BA60" s="213"/>
      <c r="BB60" s="212"/>
      <c r="BC60" s="213"/>
      <c r="BD60" s="212"/>
      <c r="BE60" s="213"/>
      <c r="BF60" s="212"/>
      <c r="BG60" s="213"/>
      <c r="BH60" s="212"/>
      <c r="BI60" s="213"/>
      <c r="BL60" s="99">
        <f t="shared" si="227"/>
        <v>0</v>
      </c>
      <c r="BS60" s="114" t="str">
        <f t="shared" si="228"/>
        <v>?</v>
      </c>
      <c r="BT60" s="114"/>
    </row>
    <row r="61" spans="1:76" ht="13.5" thickBot="1" x14ac:dyDescent="0.25">
      <c r="A61" s="9" t="s">
        <v>116</v>
      </c>
      <c r="B61" s="212">
        <v>12</v>
      </c>
      <c r="C61" s="213"/>
      <c r="D61" s="212">
        <v>10</v>
      </c>
      <c r="E61" s="213"/>
      <c r="F61" s="212"/>
      <c r="G61" s="213"/>
      <c r="H61" s="212"/>
      <c r="I61" s="213"/>
      <c r="J61" s="212"/>
      <c r="K61" s="213"/>
      <c r="L61" s="212"/>
      <c r="M61" s="213"/>
      <c r="N61" s="212"/>
      <c r="O61" s="213"/>
      <c r="P61" s="212"/>
      <c r="Q61" s="213"/>
      <c r="R61" s="212"/>
      <c r="S61" s="213"/>
      <c r="T61" s="212"/>
      <c r="U61" s="213"/>
      <c r="V61" s="212"/>
      <c r="W61" s="213"/>
      <c r="X61" s="212"/>
      <c r="Y61" s="213"/>
      <c r="Z61" s="212"/>
      <c r="AA61" s="213"/>
      <c r="AB61" s="212"/>
      <c r="AC61" s="213"/>
      <c r="AD61" s="212"/>
      <c r="AE61" s="213"/>
      <c r="AF61" s="212"/>
      <c r="AG61" s="213"/>
      <c r="AH61" s="212"/>
      <c r="AI61" s="213"/>
      <c r="AJ61" s="212"/>
      <c r="AK61" s="213"/>
      <c r="AL61" s="212"/>
      <c r="AM61" s="213"/>
      <c r="AN61" s="212"/>
      <c r="AO61" s="213"/>
      <c r="AP61" s="212"/>
      <c r="AQ61" s="213"/>
      <c r="AR61" s="212"/>
      <c r="AS61" s="213"/>
      <c r="AT61" s="212"/>
      <c r="AU61" s="213"/>
      <c r="AV61" s="212"/>
      <c r="AW61" s="213"/>
      <c r="AX61" s="212"/>
      <c r="AY61" s="213"/>
      <c r="AZ61" s="212"/>
      <c r="BA61" s="213"/>
      <c r="BB61" s="212"/>
      <c r="BC61" s="213"/>
      <c r="BD61" s="212"/>
      <c r="BE61" s="213"/>
      <c r="BF61" s="212"/>
      <c r="BG61" s="213"/>
      <c r="BH61" s="212"/>
      <c r="BI61" s="213"/>
      <c r="BL61" s="139">
        <f t="shared" ref="BL61:BL65" si="229">COUNT(B61,D61,F61,H61,J61,L61,N61,P61,R61,T61,V61,X61,Z61,AB61,AD61,AF61,AH61,AJ61,AL61,AN61,AP61,AR61,AT61,AV61,AX61,AZ61,BB61,BD61,BF61,BH61)</f>
        <v>2</v>
      </c>
      <c r="BM61" s="158">
        <f t="shared" ref="BM61:BM64" si="230">IF(SUM(B61,D61,F61,H61,J61,L61,N61,P61,R61,T61,V61,X61,Z61,AB61,AD61,AF61,AH61,AJ61,AL61,AN61,AP61,AR61,AT61,AV61,AX61,AZ61,BB61,BD61,BF61,BH61)&gt;0,MIN(B61,D61,F61,H61,J61,L61,N61,P61,R61,T61,V61,X61,Z61,AB61,AD61,AF61,AH61,AJ61,AL61,AN61,AP61,AR61,AT61,AV61,AX61,AZ61,BB61,BD61,BF61,BH61),"")</f>
        <v>10</v>
      </c>
      <c r="BN61" s="159" t="str">
        <f t="shared" ref="BN61:BN66" si="231">IF(COUNT(BM61)&gt;0,"–","?")</f>
        <v>–</v>
      </c>
      <c r="BO61" s="160">
        <f t="shared" ref="BO61:BO64" si="232">IF(SUM(B61,D61,F61,H61,J61,L61,N61,P61,R61,T61,V61,X61,Z61,AB61,AD61,AF61,AH61,AJ61,AL61,AN61,AP61,AR61,AT61,AV61,AX61,AZ61,BB61,BD61,BF61,BH61)&gt;0,MAX(B61,D61,F61,H61,J61,L61,N61,P61,R61,T61,V61,X61,Z61,AB61,AD61,AF61,AH61,AJ61,AL61,AN61,AP61,AR61,AT61,AV61,AX61,AZ61,BB61,BD61,BF61,BH61),"")</f>
        <v>12</v>
      </c>
      <c r="BS61" s="164">
        <f t="shared" ref="BS61:BS64" si="233">IF(SUM(B61,D61,F61,H61,J61,L61,N61,P61,R61,T61,V61,X61,Z61,AB61,AD61,AF61,AH61,AJ61,AL61,AN61,AP61,AR61,AT61,AV61,AX61,AZ61,BB61,BD61,BF61,BH61)&gt;0,AVERAGE(B61,D61,F61,H61,J61,L61,N61,P61,R61,T61,V61,X61,Z61,AB61,AD61,AF61,AH61,AJ61,AL61,AN61,AP61,AR61,AT61,AV61,AX61,AZ61,BB61,BD61,BF61,BH61),"?")</f>
        <v>11</v>
      </c>
      <c r="BT61" s="114"/>
      <c r="BU61" s="164">
        <f t="shared" ref="BU61:BU64" si="234">IF(COUNT(B61,D61,F61,H61,J61,L61,N61,P61,R61,T61,V61,X61,Z61,AB61,AD61,AF61,AH61,AJ61,AL61,AN61,AP61,AR61,AT61,AV61,AX61,AZ61,BB61,BD61,BF61,BH61)&gt;1,STDEV(B61,D61,F61,H61,J61,L61,N61,P61,R61,T61,V61,X61,Z61,AB61,AD61,AF61,AH61,AJ61,AL61,AN61,AP61,AR61,AT61,AV61,AX61,AZ61,BB61,BD61,BF61,BH61),"?")</f>
        <v>1.4142135623730951</v>
      </c>
    </row>
    <row r="62" spans="1:76" ht="13.5" thickBot="1" x14ac:dyDescent="0.25">
      <c r="A62" s="9" t="s">
        <v>117</v>
      </c>
      <c r="B62" s="212">
        <v>13</v>
      </c>
      <c r="C62" s="213"/>
      <c r="D62" s="212">
        <v>12</v>
      </c>
      <c r="E62" s="213"/>
      <c r="F62" s="212"/>
      <c r="G62" s="213"/>
      <c r="H62" s="212"/>
      <c r="I62" s="213"/>
      <c r="J62" s="212"/>
      <c r="K62" s="213"/>
      <c r="L62" s="212"/>
      <c r="M62" s="213"/>
      <c r="N62" s="212"/>
      <c r="O62" s="213"/>
      <c r="P62" s="212"/>
      <c r="Q62" s="213"/>
      <c r="R62" s="212"/>
      <c r="S62" s="213"/>
      <c r="T62" s="212"/>
      <c r="U62" s="213"/>
      <c r="V62" s="212"/>
      <c r="W62" s="213"/>
      <c r="X62" s="212"/>
      <c r="Y62" s="213"/>
      <c r="Z62" s="212"/>
      <c r="AA62" s="213"/>
      <c r="AB62" s="212"/>
      <c r="AC62" s="213"/>
      <c r="AD62" s="212"/>
      <c r="AE62" s="213"/>
      <c r="AF62" s="212"/>
      <c r="AG62" s="213"/>
      <c r="AH62" s="212"/>
      <c r="AI62" s="213"/>
      <c r="AJ62" s="212"/>
      <c r="AK62" s="213"/>
      <c r="AL62" s="212"/>
      <c r="AM62" s="213"/>
      <c r="AN62" s="212"/>
      <c r="AO62" s="213"/>
      <c r="AP62" s="212"/>
      <c r="AQ62" s="213"/>
      <c r="AR62" s="212"/>
      <c r="AS62" s="213"/>
      <c r="AT62" s="212"/>
      <c r="AU62" s="213"/>
      <c r="AV62" s="212"/>
      <c r="AW62" s="213"/>
      <c r="AX62" s="212"/>
      <c r="AY62" s="213"/>
      <c r="AZ62" s="212"/>
      <c r="BA62" s="213"/>
      <c r="BB62" s="212"/>
      <c r="BC62" s="213"/>
      <c r="BD62" s="212"/>
      <c r="BE62" s="213"/>
      <c r="BF62" s="212"/>
      <c r="BG62" s="213"/>
      <c r="BH62" s="212"/>
      <c r="BI62" s="213"/>
      <c r="BL62" s="139">
        <f t="shared" si="229"/>
        <v>2</v>
      </c>
      <c r="BM62" s="158">
        <f t="shared" si="230"/>
        <v>12</v>
      </c>
      <c r="BN62" s="159" t="str">
        <f t="shared" si="231"/>
        <v>–</v>
      </c>
      <c r="BO62" s="160">
        <f t="shared" si="232"/>
        <v>13</v>
      </c>
      <c r="BS62" s="164">
        <f t="shared" si="233"/>
        <v>12.5</v>
      </c>
      <c r="BT62" s="114"/>
      <c r="BU62" s="164">
        <f t="shared" si="234"/>
        <v>0.70710678118654757</v>
      </c>
    </row>
    <row r="63" spans="1:76" ht="13.5" thickBot="1" x14ac:dyDescent="0.25">
      <c r="A63" s="9" t="s">
        <v>118</v>
      </c>
      <c r="B63" s="212"/>
      <c r="C63" s="213"/>
      <c r="D63" s="212"/>
      <c r="E63" s="213"/>
      <c r="F63" s="212"/>
      <c r="G63" s="213"/>
      <c r="H63" s="212"/>
      <c r="I63" s="213"/>
      <c r="J63" s="212"/>
      <c r="K63" s="213"/>
      <c r="L63" s="212"/>
      <c r="M63" s="213"/>
      <c r="N63" s="212"/>
      <c r="O63" s="213"/>
      <c r="P63" s="212"/>
      <c r="Q63" s="213"/>
      <c r="R63" s="212"/>
      <c r="S63" s="213"/>
      <c r="T63" s="212"/>
      <c r="U63" s="213"/>
      <c r="V63" s="212"/>
      <c r="W63" s="213"/>
      <c r="X63" s="212"/>
      <c r="Y63" s="213"/>
      <c r="Z63" s="212"/>
      <c r="AA63" s="213"/>
      <c r="AB63" s="212"/>
      <c r="AC63" s="213"/>
      <c r="AD63" s="212"/>
      <c r="AE63" s="213"/>
      <c r="AF63" s="212"/>
      <c r="AG63" s="213"/>
      <c r="AH63" s="212"/>
      <c r="AI63" s="213"/>
      <c r="AJ63" s="212"/>
      <c r="AK63" s="213"/>
      <c r="AL63" s="212"/>
      <c r="AM63" s="213"/>
      <c r="AN63" s="212"/>
      <c r="AO63" s="213"/>
      <c r="AP63" s="212"/>
      <c r="AQ63" s="213"/>
      <c r="AR63" s="212"/>
      <c r="AS63" s="213"/>
      <c r="AT63" s="212"/>
      <c r="AU63" s="213"/>
      <c r="AV63" s="212"/>
      <c r="AW63" s="213"/>
      <c r="AX63" s="212"/>
      <c r="AY63" s="213"/>
      <c r="AZ63" s="212"/>
      <c r="BA63" s="213"/>
      <c r="BB63" s="212"/>
      <c r="BC63" s="213"/>
      <c r="BD63" s="212"/>
      <c r="BE63" s="213"/>
      <c r="BF63" s="212"/>
      <c r="BG63" s="213"/>
      <c r="BH63" s="212"/>
      <c r="BI63" s="213"/>
      <c r="BL63" s="139">
        <f t="shared" si="229"/>
        <v>0</v>
      </c>
      <c r="BM63" s="158" t="str">
        <f t="shared" si="230"/>
        <v/>
      </c>
      <c r="BN63" s="159" t="str">
        <f t="shared" si="231"/>
        <v>?</v>
      </c>
      <c r="BO63" s="160" t="str">
        <f t="shared" si="232"/>
        <v/>
      </c>
      <c r="BS63" s="164" t="str">
        <f t="shared" si="233"/>
        <v>?</v>
      </c>
      <c r="BT63" s="114"/>
      <c r="BU63" s="164" t="str">
        <f t="shared" si="234"/>
        <v>?</v>
      </c>
    </row>
    <row r="64" spans="1:76" ht="13.5" thickBot="1" x14ac:dyDescent="0.25">
      <c r="A64" s="9" t="s">
        <v>119</v>
      </c>
      <c r="B64" s="212"/>
      <c r="C64" s="213"/>
      <c r="D64" s="212"/>
      <c r="E64" s="213"/>
      <c r="F64" s="212"/>
      <c r="G64" s="213"/>
      <c r="H64" s="212"/>
      <c r="I64" s="213"/>
      <c r="J64" s="212"/>
      <c r="K64" s="213"/>
      <c r="L64" s="212"/>
      <c r="M64" s="213"/>
      <c r="N64" s="212"/>
      <c r="O64" s="213"/>
      <c r="P64" s="212"/>
      <c r="Q64" s="213"/>
      <c r="R64" s="212"/>
      <c r="S64" s="213"/>
      <c r="T64" s="212"/>
      <c r="U64" s="213"/>
      <c r="V64" s="212"/>
      <c r="W64" s="213"/>
      <c r="X64" s="212"/>
      <c r="Y64" s="213"/>
      <c r="Z64" s="212"/>
      <c r="AA64" s="213"/>
      <c r="AB64" s="212"/>
      <c r="AC64" s="213"/>
      <c r="AD64" s="212"/>
      <c r="AE64" s="213"/>
      <c r="AF64" s="212"/>
      <c r="AG64" s="213"/>
      <c r="AH64" s="212"/>
      <c r="AI64" s="213"/>
      <c r="AJ64" s="212"/>
      <c r="AK64" s="213"/>
      <c r="AL64" s="212"/>
      <c r="AM64" s="213"/>
      <c r="AN64" s="212"/>
      <c r="AO64" s="213"/>
      <c r="AP64" s="212"/>
      <c r="AQ64" s="213"/>
      <c r="AR64" s="212"/>
      <c r="AS64" s="213"/>
      <c r="AT64" s="212"/>
      <c r="AU64" s="213"/>
      <c r="AV64" s="212"/>
      <c r="AW64" s="213"/>
      <c r="AX64" s="212"/>
      <c r="AY64" s="213"/>
      <c r="AZ64" s="212"/>
      <c r="BA64" s="213"/>
      <c r="BB64" s="212"/>
      <c r="BC64" s="213"/>
      <c r="BD64" s="212"/>
      <c r="BE64" s="213"/>
      <c r="BF64" s="212"/>
      <c r="BG64" s="213"/>
      <c r="BH64" s="212"/>
      <c r="BI64" s="213"/>
      <c r="BL64" s="139">
        <f t="shared" si="229"/>
        <v>0</v>
      </c>
      <c r="BM64" s="158" t="str">
        <f t="shared" si="230"/>
        <v/>
      </c>
      <c r="BN64" s="159" t="str">
        <f t="shared" si="231"/>
        <v>?</v>
      </c>
      <c r="BO64" s="160" t="str">
        <f t="shared" si="232"/>
        <v/>
      </c>
      <c r="BS64" s="164" t="str">
        <f t="shared" si="233"/>
        <v>?</v>
      </c>
      <c r="BT64" s="114"/>
      <c r="BU64" s="164" t="str">
        <f t="shared" si="234"/>
        <v>?</v>
      </c>
    </row>
    <row r="65" spans="1:73" ht="13.5" thickBot="1" x14ac:dyDescent="0.25">
      <c r="A65" s="208" t="s">
        <v>122</v>
      </c>
      <c r="B65" s="212">
        <v>4</v>
      </c>
      <c r="C65" s="213"/>
      <c r="D65" s="212">
        <v>4</v>
      </c>
      <c r="E65" s="213"/>
      <c r="F65" s="212">
        <v>7</v>
      </c>
      <c r="G65" s="213"/>
      <c r="H65" s="212"/>
      <c r="I65" s="213"/>
      <c r="J65" s="212"/>
      <c r="K65" s="213"/>
      <c r="L65" s="212"/>
      <c r="M65" s="213"/>
      <c r="N65" s="212"/>
      <c r="O65" s="213"/>
      <c r="P65" s="212"/>
      <c r="Q65" s="213"/>
      <c r="R65" s="212"/>
      <c r="S65" s="213"/>
      <c r="T65" s="212"/>
      <c r="U65" s="213"/>
      <c r="V65" s="212"/>
      <c r="W65" s="213"/>
      <c r="X65" s="212"/>
      <c r="Y65" s="213"/>
      <c r="Z65" s="212"/>
      <c r="AA65" s="213"/>
      <c r="AB65" s="212"/>
      <c r="AC65" s="213"/>
      <c r="AD65" s="212"/>
      <c r="AE65" s="213"/>
      <c r="AF65" s="212"/>
      <c r="AG65" s="213"/>
      <c r="AH65" s="212"/>
      <c r="AI65" s="213"/>
      <c r="AJ65" s="212"/>
      <c r="AK65" s="213"/>
      <c r="AL65" s="212"/>
      <c r="AM65" s="213"/>
      <c r="AN65" s="212"/>
      <c r="AO65" s="213"/>
      <c r="AP65" s="212"/>
      <c r="AQ65" s="213"/>
      <c r="AR65" s="212"/>
      <c r="AS65" s="213"/>
      <c r="AT65" s="212"/>
      <c r="AU65" s="213"/>
      <c r="AV65" s="212"/>
      <c r="AW65" s="213"/>
      <c r="AX65" s="212"/>
      <c r="AY65" s="213"/>
      <c r="AZ65" s="212"/>
      <c r="BA65" s="213"/>
      <c r="BB65" s="212"/>
      <c r="BC65" s="213"/>
      <c r="BD65" s="212"/>
      <c r="BE65" s="213"/>
      <c r="BF65" s="212"/>
      <c r="BG65" s="213"/>
      <c r="BH65" s="212"/>
      <c r="BI65" s="213"/>
      <c r="BL65" s="139">
        <f t="shared" ref="BL65:BL66" si="235">COUNT(B65,D65,F65,H65,J65,L65,N65,P65,R65,T65,V65,X65,Z65,AB65,AD65,AF65,AH65,AJ65,AL65,AN65,AP65,AR65,AT65,AV65,AX65,AZ65,BB65,BD65,BF65,BH65)</f>
        <v>3</v>
      </c>
      <c r="BM65" s="158">
        <f t="shared" ref="BM65" si="236">IF(SUM(B65,D65,F65,H65,J65,L65,N65,P65,R65,T65,V65,X65,Z65,AB65,AD65,AF65,AH65,AJ65,AL65,AN65,AP65,AR65,AT65,AV65,AX65,AZ65,BB65,BD65,BF65,BH65)&gt;0,MIN(B65,D65,F65,H65,J65,L65,N65,P65,R65,T65,V65,X65,Z65,AB65,AD65,AF65,AH65,AJ65,AL65,AN65,AP65,AR65,AT65,AV65,AX65,AZ65,BB65,BD65,BF65,BH65),"")</f>
        <v>4</v>
      </c>
      <c r="BN65" s="159" t="str">
        <f t="shared" si="231"/>
        <v>–</v>
      </c>
      <c r="BO65" s="160">
        <f t="shared" ref="BO65" si="237">IF(SUM(B65,D65,F65,H65,J65,L65,N65,P65,R65,T65,V65,X65,Z65,AB65,AD65,AF65,AH65,AJ65,AL65,AN65,AP65,AR65,AT65,AV65,AX65,AZ65,BB65,BD65,BF65,BH65)&gt;0,MAX(B65,D65,F65,H65,J65,L65,N65,P65,R65,T65,V65,X65,Z65,AB65,AD65,AF65,AH65,AJ65,AL65,AN65,AP65,AR65,AT65,AV65,AX65,AZ65,BB65,BD65,BF65,BH65),"")</f>
        <v>7</v>
      </c>
      <c r="BS65" s="164">
        <f t="shared" ref="BS65" si="238">IF(SUM(B65,D65,F65,H65,J65,L65,N65,P65,R65,T65,V65,X65,Z65,AB65,AD65,AF65,AH65,AJ65,AL65,AN65,AP65,AR65,AT65,AV65,AX65,AZ65,BB65,BD65,BF65,BH65)&gt;0,AVERAGE(B65,D65,F65,H65,J65,L65,N65,P65,R65,T65,V65,X65,Z65,AB65,AD65,AF65,AH65,AJ65,AL65,AN65,AP65,AR65,AT65,AV65,AX65,AZ65,BB65,BD65,BF65,BH65),"?")</f>
        <v>5</v>
      </c>
      <c r="BT65" s="114"/>
      <c r="BU65" s="164">
        <f t="shared" ref="BU65" si="239">IF(COUNT(B65,D65,F65,H65,J65,L65,N65,P65,R65,T65,V65,X65,Z65,AB65,AD65,AF65,AH65,AJ65,AL65,AN65,AP65,AR65,AT65,AV65,AX65,AZ65,BB65,BD65,BF65,BH65)&gt;1,STDEV(B65,D65,F65,H65,J65,L65,N65,P65,R65,T65,V65,X65,Z65,AB65,AD65,AF65,AH65,AJ65,AL65,AN65,AP65,AR65,AT65,AV65,AX65,AZ65,BB65,BD65,BF65,BH65),"?")</f>
        <v>1.7320508075688772</v>
      </c>
    </row>
    <row r="66" spans="1:73" ht="13.5" thickBot="1" x14ac:dyDescent="0.25">
      <c r="A66" s="208" t="s">
        <v>123</v>
      </c>
      <c r="B66" s="212">
        <v>2.2999999999999998</v>
      </c>
      <c r="C66" s="213"/>
      <c r="D66" s="212">
        <v>2.3199999999999998</v>
      </c>
      <c r="E66" s="213"/>
      <c r="F66" s="212">
        <v>2.17</v>
      </c>
      <c r="G66" s="213"/>
      <c r="H66" s="212"/>
      <c r="I66" s="213"/>
      <c r="J66" s="212"/>
      <c r="K66" s="213"/>
      <c r="L66" s="212"/>
      <c r="M66" s="213"/>
      <c r="N66" s="212"/>
      <c r="O66" s="213"/>
      <c r="P66" s="212"/>
      <c r="Q66" s="213"/>
      <c r="R66" s="212"/>
      <c r="S66" s="213"/>
      <c r="T66" s="212"/>
      <c r="U66" s="213"/>
      <c r="V66" s="212"/>
      <c r="W66" s="213"/>
      <c r="X66" s="212"/>
      <c r="Y66" s="213"/>
      <c r="Z66" s="212"/>
      <c r="AA66" s="213"/>
      <c r="AB66" s="212"/>
      <c r="AC66" s="213"/>
      <c r="AD66" s="212"/>
      <c r="AE66" s="213"/>
      <c r="AF66" s="212"/>
      <c r="AG66" s="213"/>
      <c r="AH66" s="212"/>
      <c r="AI66" s="213"/>
      <c r="AJ66" s="212"/>
      <c r="AK66" s="213"/>
      <c r="AL66" s="212"/>
      <c r="AM66" s="213"/>
      <c r="AN66" s="212"/>
      <c r="AO66" s="213"/>
      <c r="AP66" s="212"/>
      <c r="AQ66" s="213"/>
      <c r="AR66" s="212"/>
      <c r="AS66" s="213"/>
      <c r="AT66" s="212"/>
      <c r="AU66" s="213"/>
      <c r="AV66" s="212"/>
      <c r="AW66" s="213"/>
      <c r="AX66" s="212"/>
      <c r="AY66" s="213"/>
      <c r="AZ66" s="212"/>
      <c r="BA66" s="213"/>
      <c r="BB66" s="212"/>
      <c r="BC66" s="213"/>
      <c r="BD66" s="212"/>
      <c r="BE66" s="213"/>
      <c r="BF66" s="212"/>
      <c r="BG66" s="213"/>
      <c r="BH66" s="212"/>
      <c r="BI66" s="213"/>
      <c r="BL66" s="139">
        <f>COUNT(B66:BI75)</f>
        <v>30</v>
      </c>
      <c r="BM66" s="158">
        <f>IF(SUM(B66:BI75)&gt;0,MIN(B66:BI75),"")</f>
        <v>1.53</v>
      </c>
      <c r="BN66" s="159" t="str">
        <f t="shared" si="231"/>
        <v>–</v>
      </c>
      <c r="BO66" s="160">
        <f>IF(SUM(B66:BI75)&gt;0,MAX(B66:BI75),"")</f>
        <v>3.08</v>
      </c>
      <c r="BS66" s="164">
        <f>IF(SUM(B66:BI75)&gt;0,AVERAGE(B66:BI75),"?")</f>
        <v>2.3290000000000002</v>
      </c>
      <c r="BT66" s="114"/>
      <c r="BU66" s="164">
        <f>IF(COUNT(B66:BI75)&gt;1,STDEV(B66:BI75),"?")</f>
        <v>0.37258972536595231</v>
      </c>
    </row>
    <row r="67" spans="1:73" x14ac:dyDescent="0.2">
      <c r="A67" s="208" t="s">
        <v>124</v>
      </c>
      <c r="B67" s="212">
        <v>2.6</v>
      </c>
      <c r="C67" s="213"/>
      <c r="D67" s="212">
        <v>2.5499999999999998</v>
      </c>
      <c r="E67" s="213"/>
      <c r="F67" s="212">
        <v>2.2599999999999998</v>
      </c>
      <c r="G67" s="213"/>
      <c r="H67" s="212"/>
      <c r="I67" s="213"/>
      <c r="J67" s="212"/>
      <c r="K67" s="213"/>
      <c r="L67" s="212"/>
      <c r="M67" s="213"/>
      <c r="N67" s="212"/>
      <c r="O67" s="213"/>
      <c r="P67" s="212"/>
      <c r="Q67" s="213"/>
      <c r="R67" s="212"/>
      <c r="S67" s="213"/>
      <c r="T67" s="212"/>
      <c r="U67" s="213"/>
      <c r="V67" s="212"/>
      <c r="W67" s="213"/>
      <c r="X67" s="212"/>
      <c r="Y67" s="213"/>
      <c r="Z67" s="212"/>
      <c r="AA67" s="213"/>
      <c r="AB67" s="212"/>
      <c r="AC67" s="213"/>
      <c r="AD67" s="212"/>
      <c r="AE67" s="213"/>
      <c r="AF67" s="212"/>
      <c r="AG67" s="213"/>
      <c r="AH67" s="212"/>
      <c r="AI67" s="213"/>
      <c r="AJ67" s="212"/>
      <c r="AK67" s="213"/>
      <c r="AL67" s="212"/>
      <c r="AM67" s="213"/>
      <c r="AN67" s="212"/>
      <c r="AO67" s="213"/>
      <c r="AP67" s="212"/>
      <c r="AQ67" s="213"/>
      <c r="AR67" s="212"/>
      <c r="AS67" s="213"/>
      <c r="AT67" s="212"/>
      <c r="AU67" s="213"/>
      <c r="AV67" s="212"/>
      <c r="AW67" s="213"/>
      <c r="AX67" s="212"/>
      <c r="AY67" s="213"/>
      <c r="AZ67" s="212"/>
      <c r="BA67" s="213"/>
      <c r="BB67" s="212"/>
      <c r="BC67" s="213"/>
      <c r="BD67" s="212"/>
      <c r="BE67" s="213"/>
      <c r="BF67" s="212"/>
      <c r="BG67" s="213"/>
      <c r="BH67" s="212"/>
      <c r="BI67" s="213"/>
      <c r="BL67" s="99"/>
      <c r="BS67" s="114"/>
      <c r="BT67" s="114"/>
    </row>
    <row r="68" spans="1:73" x14ac:dyDescent="0.2">
      <c r="A68" s="208" t="s">
        <v>125</v>
      </c>
      <c r="B68" s="212">
        <v>2.5</v>
      </c>
      <c r="C68" s="213"/>
      <c r="D68" s="212">
        <v>2.78</v>
      </c>
      <c r="E68" s="213"/>
      <c r="F68" s="212">
        <v>2.34</v>
      </c>
      <c r="G68" s="213"/>
      <c r="H68" s="212"/>
      <c r="I68" s="213"/>
      <c r="J68" s="212"/>
      <c r="K68" s="213"/>
      <c r="L68" s="212"/>
      <c r="M68" s="213"/>
      <c r="N68" s="212"/>
      <c r="O68" s="213"/>
      <c r="P68" s="212"/>
      <c r="Q68" s="213"/>
      <c r="R68" s="212"/>
      <c r="S68" s="213"/>
      <c r="T68" s="212"/>
      <c r="U68" s="213"/>
      <c r="V68" s="212"/>
      <c r="W68" s="213"/>
      <c r="X68" s="212"/>
      <c r="Y68" s="213"/>
      <c r="Z68" s="212"/>
      <c r="AA68" s="213"/>
      <c r="AB68" s="212"/>
      <c r="AC68" s="213"/>
      <c r="AD68" s="212"/>
      <c r="AE68" s="213"/>
      <c r="AF68" s="212"/>
      <c r="AG68" s="213"/>
      <c r="AH68" s="212"/>
      <c r="AI68" s="213"/>
      <c r="AJ68" s="212"/>
      <c r="AK68" s="213"/>
      <c r="AL68" s="212"/>
      <c r="AM68" s="213"/>
      <c r="AN68" s="212"/>
      <c r="AO68" s="213"/>
      <c r="AP68" s="212"/>
      <c r="AQ68" s="213"/>
      <c r="AR68" s="212"/>
      <c r="AS68" s="213"/>
      <c r="AT68" s="212"/>
      <c r="AU68" s="213"/>
      <c r="AV68" s="212"/>
      <c r="AW68" s="213"/>
      <c r="AX68" s="212"/>
      <c r="AY68" s="213"/>
      <c r="AZ68" s="212"/>
      <c r="BA68" s="213"/>
      <c r="BB68" s="212"/>
      <c r="BC68" s="213"/>
      <c r="BD68" s="212"/>
      <c r="BE68" s="213"/>
      <c r="BF68" s="212"/>
      <c r="BG68" s="213"/>
      <c r="BH68" s="212"/>
      <c r="BI68" s="213"/>
      <c r="BL68" s="99"/>
      <c r="BS68" s="114"/>
      <c r="BT68" s="114"/>
    </row>
    <row r="69" spans="1:73" x14ac:dyDescent="0.2">
      <c r="A69" s="208" t="s">
        <v>126</v>
      </c>
      <c r="B69" s="212">
        <v>2.5</v>
      </c>
      <c r="C69" s="213"/>
      <c r="D69" s="212">
        <v>2</v>
      </c>
      <c r="E69" s="213"/>
      <c r="F69" s="212">
        <v>2.02</v>
      </c>
      <c r="G69" s="213"/>
      <c r="H69" s="212"/>
      <c r="I69" s="213"/>
      <c r="J69" s="212"/>
      <c r="K69" s="213"/>
      <c r="L69" s="212"/>
      <c r="M69" s="213"/>
      <c r="N69" s="212"/>
      <c r="O69" s="213"/>
      <c r="P69" s="212"/>
      <c r="Q69" s="213"/>
      <c r="R69" s="212"/>
      <c r="S69" s="213"/>
      <c r="T69" s="212"/>
      <c r="U69" s="213"/>
      <c r="V69" s="212"/>
      <c r="W69" s="213"/>
      <c r="X69" s="212"/>
      <c r="Y69" s="213"/>
      <c r="Z69" s="212"/>
      <c r="AA69" s="213"/>
      <c r="AB69" s="212"/>
      <c r="AC69" s="213"/>
      <c r="AD69" s="212"/>
      <c r="AE69" s="213"/>
      <c r="AF69" s="212"/>
      <c r="AG69" s="213"/>
      <c r="AH69" s="212"/>
      <c r="AI69" s="213"/>
      <c r="AJ69" s="212"/>
      <c r="AK69" s="213"/>
      <c r="AL69" s="212"/>
      <c r="AM69" s="213"/>
      <c r="AN69" s="212"/>
      <c r="AO69" s="213"/>
      <c r="AP69" s="212"/>
      <c r="AQ69" s="213"/>
      <c r="AR69" s="212"/>
      <c r="AS69" s="213"/>
      <c r="AT69" s="212"/>
      <c r="AU69" s="213"/>
      <c r="AV69" s="212"/>
      <c r="AW69" s="213"/>
      <c r="AX69" s="212"/>
      <c r="AY69" s="213"/>
      <c r="AZ69" s="212"/>
      <c r="BA69" s="213"/>
      <c r="BB69" s="212"/>
      <c r="BC69" s="213"/>
      <c r="BD69" s="212"/>
      <c r="BE69" s="213"/>
      <c r="BF69" s="212"/>
      <c r="BG69" s="213"/>
      <c r="BH69" s="212"/>
      <c r="BI69" s="213"/>
      <c r="BL69" s="99"/>
      <c r="BS69" s="114"/>
      <c r="BT69" s="114"/>
    </row>
    <row r="70" spans="1:73" x14ac:dyDescent="0.2">
      <c r="A70" s="208" t="s">
        <v>127</v>
      </c>
      <c r="B70" s="212">
        <v>2.5</v>
      </c>
      <c r="C70" s="213"/>
      <c r="D70" s="212">
        <v>2.48</v>
      </c>
      <c r="E70" s="213"/>
      <c r="F70" s="212">
        <v>2.02</v>
      </c>
      <c r="G70" s="213"/>
      <c r="H70" s="212"/>
      <c r="I70" s="213"/>
      <c r="J70" s="212"/>
      <c r="K70" s="213"/>
      <c r="L70" s="212"/>
      <c r="M70" s="213"/>
      <c r="N70" s="212"/>
      <c r="O70" s="213"/>
      <c r="P70" s="212"/>
      <c r="Q70" s="213"/>
      <c r="R70" s="212"/>
      <c r="S70" s="213"/>
      <c r="T70" s="212"/>
      <c r="U70" s="213"/>
      <c r="V70" s="212"/>
      <c r="W70" s="213"/>
      <c r="X70" s="212"/>
      <c r="Y70" s="213"/>
      <c r="Z70" s="212"/>
      <c r="AA70" s="213"/>
      <c r="AB70" s="212"/>
      <c r="AC70" s="213"/>
      <c r="AD70" s="212"/>
      <c r="AE70" s="213"/>
      <c r="AF70" s="212"/>
      <c r="AG70" s="213"/>
      <c r="AH70" s="212"/>
      <c r="AI70" s="213"/>
      <c r="AJ70" s="212"/>
      <c r="AK70" s="213"/>
      <c r="AL70" s="212"/>
      <c r="AM70" s="213"/>
      <c r="AN70" s="212"/>
      <c r="AO70" s="213"/>
      <c r="AP70" s="212"/>
      <c r="AQ70" s="213"/>
      <c r="AR70" s="212"/>
      <c r="AS70" s="213"/>
      <c r="AT70" s="212"/>
      <c r="AU70" s="213"/>
      <c r="AV70" s="212"/>
      <c r="AW70" s="213"/>
      <c r="AX70" s="212"/>
      <c r="AY70" s="213"/>
      <c r="AZ70" s="212"/>
      <c r="BA70" s="213"/>
      <c r="BB70" s="212"/>
      <c r="BC70" s="213"/>
      <c r="BD70" s="212"/>
      <c r="BE70" s="213"/>
      <c r="BF70" s="212"/>
      <c r="BG70" s="213"/>
      <c r="BH70" s="212"/>
      <c r="BI70" s="213"/>
      <c r="BL70" s="99"/>
      <c r="BS70" s="114"/>
      <c r="BT70" s="114"/>
    </row>
    <row r="71" spans="1:73" x14ac:dyDescent="0.2">
      <c r="A71" s="208" t="s">
        <v>128</v>
      </c>
      <c r="B71" s="212">
        <v>2.1</v>
      </c>
      <c r="C71" s="213"/>
      <c r="D71" s="212">
        <v>2.2999999999999998</v>
      </c>
      <c r="E71" s="213"/>
      <c r="F71" s="212">
        <v>1.53</v>
      </c>
      <c r="G71" s="213"/>
      <c r="H71" s="212"/>
      <c r="I71" s="213"/>
      <c r="J71" s="212"/>
      <c r="K71" s="213"/>
      <c r="L71" s="212"/>
      <c r="M71" s="213"/>
      <c r="N71" s="212"/>
      <c r="O71" s="213"/>
      <c r="P71" s="212"/>
      <c r="Q71" s="213"/>
      <c r="R71" s="212"/>
      <c r="S71" s="213"/>
      <c r="T71" s="212"/>
      <c r="U71" s="213"/>
      <c r="V71" s="212"/>
      <c r="W71" s="213"/>
      <c r="X71" s="212"/>
      <c r="Y71" s="213"/>
      <c r="Z71" s="212"/>
      <c r="AA71" s="213"/>
      <c r="AB71" s="212"/>
      <c r="AC71" s="213"/>
      <c r="AD71" s="212"/>
      <c r="AE71" s="213"/>
      <c r="AF71" s="212"/>
      <c r="AG71" s="213"/>
      <c r="AH71" s="212"/>
      <c r="AI71" s="213"/>
      <c r="AJ71" s="212"/>
      <c r="AK71" s="213"/>
      <c r="AL71" s="212"/>
      <c r="AM71" s="213"/>
      <c r="AN71" s="212"/>
      <c r="AO71" s="213"/>
      <c r="AP71" s="212"/>
      <c r="AQ71" s="213"/>
      <c r="AR71" s="212"/>
      <c r="AS71" s="213"/>
      <c r="AT71" s="212"/>
      <c r="AU71" s="213"/>
      <c r="AV71" s="212"/>
      <c r="AW71" s="213"/>
      <c r="AX71" s="212"/>
      <c r="AY71" s="213"/>
      <c r="AZ71" s="212"/>
      <c r="BA71" s="213"/>
      <c r="BB71" s="212"/>
      <c r="BC71" s="213"/>
      <c r="BD71" s="212"/>
      <c r="BE71" s="213"/>
      <c r="BF71" s="212"/>
      <c r="BG71" s="213"/>
      <c r="BH71" s="212"/>
      <c r="BI71" s="213"/>
      <c r="BL71" s="99"/>
      <c r="BS71" s="114"/>
      <c r="BT71" s="114"/>
    </row>
    <row r="72" spans="1:73" x14ac:dyDescent="0.2">
      <c r="A72" s="208" t="s">
        <v>129</v>
      </c>
      <c r="B72" s="212">
        <v>2.6</v>
      </c>
      <c r="C72" s="213"/>
      <c r="D72" s="212">
        <v>3.08</v>
      </c>
      <c r="E72" s="213"/>
      <c r="F72" s="212">
        <v>1.54</v>
      </c>
      <c r="G72" s="213"/>
      <c r="H72" s="212"/>
      <c r="I72" s="213"/>
      <c r="J72" s="212"/>
      <c r="K72" s="213"/>
      <c r="L72" s="212"/>
      <c r="M72" s="213"/>
      <c r="N72" s="212"/>
      <c r="O72" s="213"/>
      <c r="P72" s="212"/>
      <c r="Q72" s="213"/>
      <c r="R72" s="212"/>
      <c r="S72" s="213"/>
      <c r="T72" s="212"/>
      <c r="U72" s="213"/>
      <c r="V72" s="212"/>
      <c r="W72" s="213"/>
      <c r="X72" s="212"/>
      <c r="Y72" s="213"/>
      <c r="Z72" s="212"/>
      <c r="AA72" s="213"/>
      <c r="AB72" s="212"/>
      <c r="AC72" s="213"/>
      <c r="AD72" s="212"/>
      <c r="AE72" s="213"/>
      <c r="AF72" s="212"/>
      <c r="AG72" s="213"/>
      <c r="AH72" s="212"/>
      <c r="AI72" s="213"/>
      <c r="AJ72" s="212"/>
      <c r="AK72" s="213"/>
      <c r="AL72" s="212"/>
      <c r="AM72" s="213"/>
      <c r="AN72" s="212"/>
      <c r="AO72" s="213"/>
      <c r="AP72" s="212"/>
      <c r="AQ72" s="213"/>
      <c r="AR72" s="212"/>
      <c r="AS72" s="213"/>
      <c r="AT72" s="212"/>
      <c r="AU72" s="213"/>
      <c r="AV72" s="212"/>
      <c r="AW72" s="213"/>
      <c r="AX72" s="212"/>
      <c r="AY72" s="213"/>
      <c r="AZ72" s="212"/>
      <c r="BA72" s="213"/>
      <c r="BB72" s="212"/>
      <c r="BC72" s="213"/>
      <c r="BD72" s="212"/>
      <c r="BE72" s="213"/>
      <c r="BF72" s="212"/>
      <c r="BG72" s="213"/>
      <c r="BH72" s="212"/>
      <c r="BI72" s="213"/>
      <c r="BL72" s="99"/>
      <c r="BS72" s="114"/>
      <c r="BT72" s="114"/>
    </row>
    <row r="73" spans="1:73" x14ac:dyDescent="0.2">
      <c r="A73" s="208" t="s">
        <v>130</v>
      </c>
      <c r="B73" s="212">
        <v>2.72</v>
      </c>
      <c r="C73" s="213"/>
      <c r="D73" s="212">
        <v>2.93</v>
      </c>
      <c r="E73" s="213"/>
      <c r="F73" s="212">
        <v>1.71</v>
      </c>
      <c r="G73" s="213"/>
      <c r="H73" s="212"/>
      <c r="I73" s="213"/>
      <c r="J73" s="212"/>
      <c r="K73" s="213"/>
      <c r="L73" s="212"/>
      <c r="M73" s="213"/>
      <c r="N73" s="212"/>
      <c r="O73" s="213"/>
      <c r="P73" s="212"/>
      <c r="Q73" s="213"/>
      <c r="R73" s="212"/>
      <c r="S73" s="213"/>
      <c r="T73" s="212"/>
      <c r="U73" s="213"/>
      <c r="V73" s="212"/>
      <c r="W73" s="213"/>
      <c r="X73" s="212"/>
      <c r="Y73" s="213"/>
      <c r="Z73" s="212"/>
      <c r="AA73" s="213"/>
      <c r="AB73" s="212"/>
      <c r="AC73" s="213"/>
      <c r="AD73" s="212"/>
      <c r="AE73" s="213"/>
      <c r="AF73" s="212"/>
      <c r="AG73" s="213"/>
      <c r="AH73" s="212"/>
      <c r="AI73" s="213"/>
      <c r="AJ73" s="212"/>
      <c r="AK73" s="213"/>
      <c r="AL73" s="212"/>
      <c r="AM73" s="213"/>
      <c r="AN73" s="212"/>
      <c r="AO73" s="213"/>
      <c r="AP73" s="212"/>
      <c r="AQ73" s="213"/>
      <c r="AR73" s="212"/>
      <c r="AS73" s="213"/>
      <c r="AT73" s="212"/>
      <c r="AU73" s="213"/>
      <c r="AV73" s="212"/>
      <c r="AW73" s="213"/>
      <c r="AX73" s="212"/>
      <c r="AY73" s="213"/>
      <c r="AZ73" s="212"/>
      <c r="BA73" s="213"/>
      <c r="BB73" s="212"/>
      <c r="BC73" s="213"/>
      <c r="BD73" s="212"/>
      <c r="BE73" s="213"/>
      <c r="BF73" s="212"/>
      <c r="BG73" s="213"/>
      <c r="BH73" s="212"/>
      <c r="BI73" s="213"/>
      <c r="BL73" s="99"/>
      <c r="BS73" s="114"/>
      <c r="BT73" s="114"/>
    </row>
    <row r="74" spans="1:73" x14ac:dyDescent="0.2">
      <c r="A74" s="208" t="s">
        <v>131</v>
      </c>
      <c r="B74" s="212">
        <v>2.46</v>
      </c>
      <c r="C74" s="213"/>
      <c r="D74" s="212">
        <v>2.38</v>
      </c>
      <c r="E74" s="213"/>
      <c r="F74" s="212">
        <v>1.92</v>
      </c>
      <c r="G74" s="213"/>
      <c r="H74" s="212"/>
      <c r="I74" s="213"/>
      <c r="J74" s="212"/>
      <c r="K74" s="213"/>
      <c r="L74" s="212"/>
      <c r="M74" s="213"/>
      <c r="N74" s="212"/>
      <c r="O74" s="213"/>
      <c r="P74" s="212"/>
      <c r="Q74" s="213"/>
      <c r="R74" s="212"/>
      <c r="S74" s="213"/>
      <c r="T74" s="212"/>
      <c r="U74" s="213"/>
      <c r="V74" s="212"/>
      <c r="W74" s="213"/>
      <c r="X74" s="212"/>
      <c r="Y74" s="213"/>
      <c r="Z74" s="212"/>
      <c r="AA74" s="213"/>
      <c r="AB74" s="212"/>
      <c r="AC74" s="213"/>
      <c r="AD74" s="212"/>
      <c r="AE74" s="213"/>
      <c r="AF74" s="212"/>
      <c r="AG74" s="213"/>
      <c r="AH74" s="212"/>
      <c r="AI74" s="213"/>
      <c r="AJ74" s="212"/>
      <c r="AK74" s="213"/>
      <c r="AL74" s="212"/>
      <c r="AM74" s="213"/>
      <c r="AN74" s="212"/>
      <c r="AO74" s="213"/>
      <c r="AP74" s="212"/>
      <c r="AQ74" s="213"/>
      <c r="AR74" s="212"/>
      <c r="AS74" s="213"/>
      <c r="AT74" s="212"/>
      <c r="AU74" s="213"/>
      <c r="AV74" s="212"/>
      <c r="AW74" s="213"/>
      <c r="AX74" s="212"/>
      <c r="AY74" s="213"/>
      <c r="AZ74" s="212"/>
      <c r="BA74" s="213"/>
      <c r="BB74" s="212"/>
      <c r="BC74" s="213"/>
      <c r="BD74" s="212"/>
      <c r="BE74" s="213"/>
      <c r="BF74" s="212"/>
      <c r="BG74" s="213"/>
      <c r="BH74" s="212"/>
      <c r="BI74" s="213"/>
      <c r="BL74" s="99"/>
      <c r="BS74" s="114"/>
      <c r="BT74" s="114"/>
    </row>
    <row r="75" spans="1:73" x14ac:dyDescent="0.2">
      <c r="A75" s="208" t="s">
        <v>132</v>
      </c>
      <c r="B75" s="212">
        <v>2.4300000000000002</v>
      </c>
      <c r="C75" s="213"/>
      <c r="D75" s="212">
        <v>2.73</v>
      </c>
      <c r="E75" s="213"/>
      <c r="F75" s="212">
        <v>2.1</v>
      </c>
      <c r="G75" s="213"/>
      <c r="H75" s="212"/>
      <c r="I75" s="213"/>
      <c r="J75" s="212"/>
      <c r="K75" s="213"/>
      <c r="L75" s="212"/>
      <c r="M75" s="213"/>
      <c r="N75" s="212"/>
      <c r="O75" s="213"/>
      <c r="P75" s="212"/>
      <c r="Q75" s="213"/>
      <c r="R75" s="212"/>
      <c r="S75" s="213"/>
      <c r="T75" s="212"/>
      <c r="U75" s="213"/>
      <c r="V75" s="212"/>
      <c r="W75" s="213"/>
      <c r="X75" s="212"/>
      <c r="Y75" s="213"/>
      <c r="Z75" s="212"/>
      <c r="AA75" s="213"/>
      <c r="AB75" s="212"/>
      <c r="AC75" s="213"/>
      <c r="AD75" s="212"/>
      <c r="AE75" s="213"/>
      <c r="AF75" s="212"/>
      <c r="AG75" s="213"/>
      <c r="AH75" s="212"/>
      <c r="AI75" s="213"/>
      <c r="AJ75" s="212"/>
      <c r="AK75" s="213"/>
      <c r="AL75" s="212"/>
      <c r="AM75" s="213"/>
      <c r="AN75" s="212"/>
      <c r="AO75" s="213"/>
      <c r="AP75" s="212"/>
      <c r="AQ75" s="213"/>
      <c r="AR75" s="212"/>
      <c r="AS75" s="213"/>
      <c r="AT75" s="212"/>
      <c r="AU75" s="213"/>
      <c r="AV75" s="212"/>
      <c r="AW75" s="213"/>
      <c r="AX75" s="212"/>
      <c r="AY75" s="213"/>
      <c r="AZ75" s="212"/>
      <c r="BA75" s="213"/>
      <c r="BB75" s="212"/>
      <c r="BC75" s="213"/>
      <c r="BD75" s="212"/>
      <c r="BE75" s="213"/>
      <c r="BF75" s="212"/>
      <c r="BG75" s="213"/>
      <c r="BH75" s="212"/>
      <c r="BI75" s="213"/>
      <c r="BL75" s="99"/>
      <c r="BS75" s="114"/>
      <c r="BT75" s="114"/>
    </row>
    <row r="76" spans="1:73" x14ac:dyDescent="0.2">
      <c r="B76" s="214" t="s">
        <v>133</v>
      </c>
      <c r="C76" s="215"/>
    </row>
  </sheetData>
  <mergeCells count="754">
    <mergeCell ref="B76:C76"/>
    <mergeCell ref="L66:M66"/>
    <mergeCell ref="J66:K66"/>
    <mergeCell ref="H66:I66"/>
    <mergeCell ref="F66:G66"/>
    <mergeCell ref="D66:E66"/>
    <mergeCell ref="B66:C66"/>
    <mergeCell ref="B1:C1"/>
    <mergeCell ref="D1:E1"/>
    <mergeCell ref="F1:G1"/>
    <mergeCell ref="L62:M62"/>
    <mergeCell ref="J62:K62"/>
    <mergeCell ref="H62:I62"/>
    <mergeCell ref="F62:G62"/>
    <mergeCell ref="D62:E62"/>
    <mergeCell ref="B62:C62"/>
    <mergeCell ref="L64:M64"/>
    <mergeCell ref="J64:K64"/>
    <mergeCell ref="H64:I64"/>
    <mergeCell ref="F64:G64"/>
    <mergeCell ref="D64:E64"/>
    <mergeCell ref="B64:C64"/>
    <mergeCell ref="B63:C63"/>
    <mergeCell ref="D63:E63"/>
    <mergeCell ref="N62:O62"/>
    <mergeCell ref="F63:G63"/>
    <mergeCell ref="V64:W64"/>
    <mergeCell ref="T64:U64"/>
    <mergeCell ref="R64:S64"/>
    <mergeCell ref="P64:Q64"/>
    <mergeCell ref="N64:O64"/>
    <mergeCell ref="AD66:AE66"/>
    <mergeCell ref="AB66:AC66"/>
    <mergeCell ref="Z66:AA66"/>
    <mergeCell ref="X66:Y66"/>
    <mergeCell ref="V66:W66"/>
    <mergeCell ref="T66:U66"/>
    <mergeCell ref="R66:S66"/>
    <mergeCell ref="P66:Q66"/>
    <mergeCell ref="N66:O66"/>
    <mergeCell ref="R63:S63"/>
    <mergeCell ref="T63:U63"/>
    <mergeCell ref="V63:W63"/>
    <mergeCell ref="X63:Y63"/>
    <mergeCell ref="Z63:AA63"/>
    <mergeCell ref="AB63:AC63"/>
    <mergeCell ref="AD63:AE63"/>
    <mergeCell ref="R57:S57"/>
    <mergeCell ref="P57:Q57"/>
    <mergeCell ref="AD57:AE57"/>
    <mergeCell ref="AB57:AC57"/>
    <mergeCell ref="AD62:AE62"/>
    <mergeCell ref="AB62:AC62"/>
    <mergeCell ref="Z62:AA62"/>
    <mergeCell ref="X62:Y62"/>
    <mergeCell ref="V62:W62"/>
    <mergeCell ref="T62:U62"/>
    <mergeCell ref="R62:S62"/>
    <mergeCell ref="P62:Q62"/>
    <mergeCell ref="R54:S54"/>
    <mergeCell ref="T54:U54"/>
    <mergeCell ref="V54:W54"/>
    <mergeCell ref="X54:Y54"/>
    <mergeCell ref="AB56:AC56"/>
    <mergeCell ref="Z56:AA56"/>
    <mergeCell ref="X56:Y56"/>
    <mergeCell ref="V56:W56"/>
    <mergeCell ref="T56:U56"/>
    <mergeCell ref="R56:S56"/>
    <mergeCell ref="T65:U65"/>
    <mergeCell ref="V65:W65"/>
    <mergeCell ref="H63:I63"/>
    <mergeCell ref="J63:K63"/>
    <mergeCell ref="L63:M63"/>
    <mergeCell ref="N63:O63"/>
    <mergeCell ref="P63:Q63"/>
    <mergeCell ref="R52:S52"/>
    <mergeCell ref="X51:Y51"/>
    <mergeCell ref="V51:W51"/>
    <mergeCell ref="T51:U51"/>
    <mergeCell ref="L54:M54"/>
    <mergeCell ref="J54:K54"/>
    <mergeCell ref="H54:I54"/>
    <mergeCell ref="P52:Q52"/>
    <mergeCell ref="N52:O52"/>
    <mergeCell ref="L52:M52"/>
    <mergeCell ref="J52:K52"/>
    <mergeCell ref="H52:I52"/>
    <mergeCell ref="X55:Y55"/>
    <mergeCell ref="V55:W55"/>
    <mergeCell ref="T55:U55"/>
    <mergeCell ref="N54:O54"/>
    <mergeCell ref="P54:Q54"/>
    <mergeCell ref="AD69:AE69"/>
    <mergeCell ref="AB69:AC69"/>
    <mergeCell ref="Z69:AA69"/>
    <mergeCell ref="X69:Y69"/>
    <mergeCell ref="V69:W69"/>
    <mergeCell ref="T69:U69"/>
    <mergeCell ref="R69:S69"/>
    <mergeCell ref="P69:Q69"/>
    <mergeCell ref="AD68:AE68"/>
    <mergeCell ref="AB68:AC68"/>
    <mergeCell ref="Z68:AA68"/>
    <mergeCell ref="X68:Y68"/>
    <mergeCell ref="V68:W68"/>
    <mergeCell ref="T68:U68"/>
    <mergeCell ref="R68:S68"/>
    <mergeCell ref="P68:Q68"/>
    <mergeCell ref="AD72:AE72"/>
    <mergeCell ref="AB72:AC72"/>
    <mergeCell ref="Z72:AA72"/>
    <mergeCell ref="X72:Y72"/>
    <mergeCell ref="V72:W72"/>
    <mergeCell ref="T72:U72"/>
    <mergeCell ref="R72:S72"/>
    <mergeCell ref="P72:Q72"/>
    <mergeCell ref="AD70:AE70"/>
    <mergeCell ref="AB70:AC70"/>
    <mergeCell ref="Z70:AA70"/>
    <mergeCell ref="X70:Y70"/>
    <mergeCell ref="V70:W70"/>
    <mergeCell ref="T70:U70"/>
    <mergeCell ref="R70:S70"/>
    <mergeCell ref="P70:Q70"/>
    <mergeCell ref="T71:U71"/>
    <mergeCell ref="V71:W71"/>
    <mergeCell ref="X71:Y71"/>
    <mergeCell ref="Z71:AA71"/>
    <mergeCell ref="AB71:AC71"/>
    <mergeCell ref="AD71:AE71"/>
    <mergeCell ref="AD74:AE74"/>
    <mergeCell ref="AB74:AC74"/>
    <mergeCell ref="Z74:AA74"/>
    <mergeCell ref="X74:Y74"/>
    <mergeCell ref="V74:W74"/>
    <mergeCell ref="T74:U74"/>
    <mergeCell ref="R74:S74"/>
    <mergeCell ref="P74:Q74"/>
    <mergeCell ref="AD73:AE73"/>
    <mergeCell ref="AB73:AC73"/>
    <mergeCell ref="Z73:AA73"/>
    <mergeCell ref="X73:Y73"/>
    <mergeCell ref="V73:W73"/>
    <mergeCell ref="T73:U73"/>
    <mergeCell ref="R73:S73"/>
    <mergeCell ref="P73:Q73"/>
    <mergeCell ref="AR66:AS66"/>
    <mergeCell ref="AT66:AU66"/>
    <mergeCell ref="AV66:AW66"/>
    <mergeCell ref="AX66:AY66"/>
    <mergeCell ref="AZ66:BA66"/>
    <mergeCell ref="BB66:BC66"/>
    <mergeCell ref="BD66:BE66"/>
    <mergeCell ref="BF66:BG66"/>
    <mergeCell ref="BH66:BI66"/>
    <mergeCell ref="AF66:AG66"/>
    <mergeCell ref="AH66:AI66"/>
    <mergeCell ref="AJ66:AK66"/>
    <mergeCell ref="AL66:AM66"/>
    <mergeCell ref="AN66:AO66"/>
    <mergeCell ref="AP66:AQ66"/>
    <mergeCell ref="AL65:AM65"/>
    <mergeCell ref="AN65:AO65"/>
    <mergeCell ref="AP65:AQ65"/>
    <mergeCell ref="B65:C65"/>
    <mergeCell ref="D65:E65"/>
    <mergeCell ref="F65:G65"/>
    <mergeCell ref="H65:I65"/>
    <mergeCell ref="J65:K65"/>
    <mergeCell ref="L65:M65"/>
    <mergeCell ref="N65:O65"/>
    <mergeCell ref="P65:Q65"/>
    <mergeCell ref="R65:S65"/>
    <mergeCell ref="BD64:BE64"/>
    <mergeCell ref="BF64:BG64"/>
    <mergeCell ref="BH64:BI64"/>
    <mergeCell ref="X65:Y65"/>
    <mergeCell ref="Z65:AA65"/>
    <mergeCell ref="AB65:AC65"/>
    <mergeCell ref="AD65:AE65"/>
    <mergeCell ref="AF65:AG65"/>
    <mergeCell ref="AH65:AI65"/>
    <mergeCell ref="AJ65:AK65"/>
    <mergeCell ref="BD65:BE65"/>
    <mergeCell ref="BF65:BG65"/>
    <mergeCell ref="BH65:BI65"/>
    <mergeCell ref="AR65:AS65"/>
    <mergeCell ref="AT65:AU65"/>
    <mergeCell ref="AV65:AW65"/>
    <mergeCell ref="AX65:AY65"/>
    <mergeCell ref="AZ65:BA65"/>
    <mergeCell ref="BB65:BC65"/>
    <mergeCell ref="AD64:AE64"/>
    <mergeCell ref="AB64:AC64"/>
    <mergeCell ref="Z64:AA64"/>
    <mergeCell ref="X64:Y64"/>
    <mergeCell ref="AX63:AY63"/>
    <mergeCell ref="AZ63:BA63"/>
    <mergeCell ref="BB63:BC63"/>
    <mergeCell ref="AR64:AS64"/>
    <mergeCell ref="AT64:AU64"/>
    <mergeCell ref="AV64:AW64"/>
    <mergeCell ref="AX64:AY64"/>
    <mergeCell ref="AZ64:BA64"/>
    <mergeCell ref="BB64:BC64"/>
    <mergeCell ref="AF64:AG64"/>
    <mergeCell ref="AH64:AI64"/>
    <mergeCell ref="AJ64:AK64"/>
    <mergeCell ref="AL64:AM64"/>
    <mergeCell ref="AN64:AO64"/>
    <mergeCell ref="AP64:AQ64"/>
    <mergeCell ref="AL63:AM63"/>
    <mergeCell ref="AN63:AO63"/>
    <mergeCell ref="AP63:AQ63"/>
    <mergeCell ref="AF63:AG63"/>
    <mergeCell ref="AH63:AI63"/>
    <mergeCell ref="AJ63:AK63"/>
    <mergeCell ref="AX62:AY62"/>
    <mergeCell ref="AZ62:BA62"/>
    <mergeCell ref="BB62:BC62"/>
    <mergeCell ref="BD62:BE62"/>
    <mergeCell ref="BF62:BG62"/>
    <mergeCell ref="BH62:BI62"/>
    <mergeCell ref="AR62:AS62"/>
    <mergeCell ref="AT62:AU62"/>
    <mergeCell ref="AV62:AW62"/>
    <mergeCell ref="AF62:AG62"/>
    <mergeCell ref="AH62:AI62"/>
    <mergeCell ref="AJ62:AK62"/>
    <mergeCell ref="AL62:AM62"/>
    <mergeCell ref="AN62:AO62"/>
    <mergeCell ref="AP62:AQ62"/>
    <mergeCell ref="BD63:BE63"/>
    <mergeCell ref="BF63:BG63"/>
    <mergeCell ref="BH63:BI63"/>
    <mergeCell ref="AR63:AS63"/>
    <mergeCell ref="AT63:AU63"/>
    <mergeCell ref="AV63:AW63"/>
    <mergeCell ref="BD61:BE61"/>
    <mergeCell ref="BF61:BG61"/>
    <mergeCell ref="BH61:BI61"/>
    <mergeCell ref="AL61:AM61"/>
    <mergeCell ref="AN61:AO61"/>
    <mergeCell ref="AP61:AQ61"/>
    <mergeCell ref="AR61:AS61"/>
    <mergeCell ref="AT61:AU61"/>
    <mergeCell ref="AV61:AW61"/>
    <mergeCell ref="AX61:AY61"/>
    <mergeCell ref="AZ61:BA61"/>
    <mergeCell ref="BB61:BC61"/>
    <mergeCell ref="T61:U61"/>
    <mergeCell ref="V61:W61"/>
    <mergeCell ref="X61:Y61"/>
    <mergeCell ref="Z61:AA61"/>
    <mergeCell ref="AB61:AC61"/>
    <mergeCell ref="AD61:AE61"/>
    <mergeCell ref="AF61:AG61"/>
    <mergeCell ref="AH61:AI61"/>
    <mergeCell ref="AJ61:AK61"/>
    <mergeCell ref="B61:C61"/>
    <mergeCell ref="D61:E61"/>
    <mergeCell ref="F61:G61"/>
    <mergeCell ref="H61:I61"/>
    <mergeCell ref="J61:K61"/>
    <mergeCell ref="L61:M61"/>
    <mergeCell ref="N61:O61"/>
    <mergeCell ref="P61:Q61"/>
    <mergeCell ref="R61:S61"/>
    <mergeCell ref="BB60:BC60"/>
    <mergeCell ref="BD60:BE60"/>
    <mergeCell ref="BF60:BG60"/>
    <mergeCell ref="BH60:BI60"/>
    <mergeCell ref="AP60:AQ60"/>
    <mergeCell ref="AR60:AS60"/>
    <mergeCell ref="AT60:AU60"/>
    <mergeCell ref="AV60:AW60"/>
    <mergeCell ref="AX60:AY60"/>
    <mergeCell ref="AZ60:BA60"/>
    <mergeCell ref="AJ60:AK60"/>
    <mergeCell ref="AL60:AM60"/>
    <mergeCell ref="AN60:AO60"/>
    <mergeCell ref="R60:S60"/>
    <mergeCell ref="T60:U60"/>
    <mergeCell ref="V60:W60"/>
    <mergeCell ref="X60:Y60"/>
    <mergeCell ref="Z60:AA60"/>
    <mergeCell ref="AB60:AC60"/>
    <mergeCell ref="P60:Q60"/>
    <mergeCell ref="N60:O60"/>
    <mergeCell ref="L60:M60"/>
    <mergeCell ref="J60:K60"/>
    <mergeCell ref="H60:I60"/>
    <mergeCell ref="F60:G60"/>
    <mergeCell ref="D60:E60"/>
    <mergeCell ref="BD59:BE59"/>
    <mergeCell ref="BF59:BG59"/>
    <mergeCell ref="X59:Y59"/>
    <mergeCell ref="Z59:AA59"/>
    <mergeCell ref="AB59:AC59"/>
    <mergeCell ref="AD59:AE59"/>
    <mergeCell ref="H59:I59"/>
    <mergeCell ref="J59:K59"/>
    <mergeCell ref="L59:M59"/>
    <mergeCell ref="N59:O59"/>
    <mergeCell ref="P59:Q59"/>
    <mergeCell ref="R59:S59"/>
    <mergeCell ref="V59:W59"/>
    <mergeCell ref="T59:U59"/>
    <mergeCell ref="AD60:AE60"/>
    <mergeCell ref="AF60:AG60"/>
    <mergeCell ref="AH60:AI60"/>
    <mergeCell ref="BH59:BI59"/>
    <mergeCell ref="AR59:AS59"/>
    <mergeCell ref="AT59:AU59"/>
    <mergeCell ref="AV59:AW59"/>
    <mergeCell ref="AX59:AY59"/>
    <mergeCell ref="AZ59:BA59"/>
    <mergeCell ref="BB59:BC59"/>
    <mergeCell ref="AF59:AG59"/>
    <mergeCell ref="AH59:AI59"/>
    <mergeCell ref="AJ59:AK59"/>
    <mergeCell ref="AL59:AM59"/>
    <mergeCell ref="AN59:AO59"/>
    <mergeCell ref="AP59:AQ59"/>
    <mergeCell ref="X58:Y58"/>
    <mergeCell ref="AX58:AY58"/>
    <mergeCell ref="AZ58:BA58"/>
    <mergeCell ref="BB58:BC58"/>
    <mergeCell ref="BD58:BE58"/>
    <mergeCell ref="BF58:BG58"/>
    <mergeCell ref="BH58:BI58"/>
    <mergeCell ref="AL58:AM58"/>
    <mergeCell ref="AN58:AO58"/>
    <mergeCell ref="AP58:AQ58"/>
    <mergeCell ref="AR58:AS58"/>
    <mergeCell ref="AT58:AU58"/>
    <mergeCell ref="AV58:AW58"/>
    <mergeCell ref="L58:M58"/>
    <mergeCell ref="J58:K58"/>
    <mergeCell ref="H58:I58"/>
    <mergeCell ref="F58:G58"/>
    <mergeCell ref="D58:E58"/>
    <mergeCell ref="AZ57:BA57"/>
    <mergeCell ref="BB57:BC57"/>
    <mergeCell ref="BD57:BE57"/>
    <mergeCell ref="BF57:BG57"/>
    <mergeCell ref="T57:U57"/>
    <mergeCell ref="V57:W57"/>
    <mergeCell ref="X57:Y57"/>
    <mergeCell ref="Z57:AA57"/>
    <mergeCell ref="Z58:AA58"/>
    <mergeCell ref="AB58:AC58"/>
    <mergeCell ref="AD58:AE58"/>
    <mergeCell ref="AF58:AG58"/>
    <mergeCell ref="AH58:AI58"/>
    <mergeCell ref="AJ58:AK58"/>
    <mergeCell ref="N58:O58"/>
    <mergeCell ref="P58:Q58"/>
    <mergeCell ref="R58:S58"/>
    <mergeCell ref="T58:U58"/>
    <mergeCell ref="V58:W58"/>
    <mergeCell ref="AP57:AQ57"/>
    <mergeCell ref="AR57:AS57"/>
    <mergeCell ref="AT57:AU57"/>
    <mergeCell ref="AV57:AW57"/>
    <mergeCell ref="AX57:AY57"/>
    <mergeCell ref="AF57:AG57"/>
    <mergeCell ref="AH57:AI57"/>
    <mergeCell ref="AJ57:AK57"/>
    <mergeCell ref="AL57:AM57"/>
    <mergeCell ref="BB56:BC56"/>
    <mergeCell ref="BD56:BE56"/>
    <mergeCell ref="BF56:BG56"/>
    <mergeCell ref="BH56:BI56"/>
    <mergeCell ref="D57:E57"/>
    <mergeCell ref="F57:G57"/>
    <mergeCell ref="H57:I57"/>
    <mergeCell ref="J57:K57"/>
    <mergeCell ref="L57:M57"/>
    <mergeCell ref="N57:O57"/>
    <mergeCell ref="AP56:AQ56"/>
    <mergeCell ref="AR56:AS56"/>
    <mergeCell ref="AT56:AU56"/>
    <mergeCell ref="AV56:AW56"/>
    <mergeCell ref="AX56:AY56"/>
    <mergeCell ref="AZ56:BA56"/>
    <mergeCell ref="AD56:AE56"/>
    <mergeCell ref="AF56:AG56"/>
    <mergeCell ref="AH56:AI56"/>
    <mergeCell ref="AJ56:AK56"/>
    <mergeCell ref="AL56:AM56"/>
    <mergeCell ref="AN56:AO56"/>
    <mergeCell ref="BH57:BI57"/>
    <mergeCell ref="AN57:AO57"/>
    <mergeCell ref="BD55:BE55"/>
    <mergeCell ref="BF55:BG55"/>
    <mergeCell ref="BH55:BI55"/>
    <mergeCell ref="AR55:AS55"/>
    <mergeCell ref="AT55:AU55"/>
    <mergeCell ref="AV55:AW55"/>
    <mergeCell ref="AX55:AY55"/>
    <mergeCell ref="AZ55:BA55"/>
    <mergeCell ref="BB55:BC55"/>
    <mergeCell ref="AF55:AG55"/>
    <mergeCell ref="AH55:AI55"/>
    <mergeCell ref="AJ55:AK55"/>
    <mergeCell ref="AL55:AM55"/>
    <mergeCell ref="AN55:AO55"/>
    <mergeCell ref="AP55:AQ55"/>
    <mergeCell ref="Z54:AA54"/>
    <mergeCell ref="AB54:AC54"/>
    <mergeCell ref="AD54:AE54"/>
    <mergeCell ref="AF54:AG54"/>
    <mergeCell ref="AH54:AI54"/>
    <mergeCell ref="AJ54:AK54"/>
    <mergeCell ref="AD55:AE55"/>
    <mergeCell ref="AB55:AC55"/>
    <mergeCell ref="Z55:AA55"/>
    <mergeCell ref="BD54:BE54"/>
    <mergeCell ref="BF54:BG54"/>
    <mergeCell ref="BH54:BI54"/>
    <mergeCell ref="AL54:AM54"/>
    <mergeCell ref="AN54:AO54"/>
    <mergeCell ref="AP54:AQ54"/>
    <mergeCell ref="AR54:AS54"/>
    <mergeCell ref="AT54:AU54"/>
    <mergeCell ref="AV54:AW54"/>
    <mergeCell ref="AX54:AY54"/>
    <mergeCell ref="AZ54:BA54"/>
    <mergeCell ref="BB54:BC54"/>
    <mergeCell ref="BD53:BE53"/>
    <mergeCell ref="BF53:BG53"/>
    <mergeCell ref="BH53:BI53"/>
    <mergeCell ref="AN53:AO53"/>
    <mergeCell ref="AP53:AQ53"/>
    <mergeCell ref="AR53:AS53"/>
    <mergeCell ref="AT53:AU53"/>
    <mergeCell ref="AV53:AW53"/>
    <mergeCell ref="AX53:AY53"/>
    <mergeCell ref="AF53:AG53"/>
    <mergeCell ref="AH53:AI53"/>
    <mergeCell ref="AJ53:AK53"/>
    <mergeCell ref="AL53:AM53"/>
    <mergeCell ref="T53:U53"/>
    <mergeCell ref="V53:W53"/>
    <mergeCell ref="X53:Y53"/>
    <mergeCell ref="Z53:AA53"/>
    <mergeCell ref="BB52:BC52"/>
    <mergeCell ref="AZ53:BA53"/>
    <mergeCell ref="BB53:BC53"/>
    <mergeCell ref="AB52:AC52"/>
    <mergeCell ref="Z52:AA52"/>
    <mergeCell ref="X52:Y52"/>
    <mergeCell ref="V52:W52"/>
    <mergeCell ref="T52:U52"/>
    <mergeCell ref="AD53:AE53"/>
    <mergeCell ref="AB53:AC53"/>
    <mergeCell ref="BD52:BE52"/>
    <mergeCell ref="BF52:BG52"/>
    <mergeCell ref="BH52:BI52"/>
    <mergeCell ref="D53:E53"/>
    <mergeCell ref="F53:G53"/>
    <mergeCell ref="H53:I53"/>
    <mergeCell ref="J53:K53"/>
    <mergeCell ref="L53:M53"/>
    <mergeCell ref="N53:O53"/>
    <mergeCell ref="AP52:AQ52"/>
    <mergeCell ref="AR52:AS52"/>
    <mergeCell ref="AT52:AU52"/>
    <mergeCell ref="AV52:AW52"/>
    <mergeCell ref="AX52:AY52"/>
    <mergeCell ref="AZ52:BA52"/>
    <mergeCell ref="AD52:AE52"/>
    <mergeCell ref="AF52:AG52"/>
    <mergeCell ref="AH52:AI52"/>
    <mergeCell ref="AJ52:AK52"/>
    <mergeCell ref="AL52:AM52"/>
    <mergeCell ref="AN52:AO52"/>
    <mergeCell ref="D52:E52"/>
    <mergeCell ref="R53:S53"/>
    <mergeCell ref="P53:Q53"/>
    <mergeCell ref="BD51:BE51"/>
    <mergeCell ref="BF51:BG51"/>
    <mergeCell ref="BH51:BI51"/>
    <mergeCell ref="AR51:AS51"/>
    <mergeCell ref="AT51:AU51"/>
    <mergeCell ref="AV51:AW51"/>
    <mergeCell ref="AX51:AY51"/>
    <mergeCell ref="AZ51:BA51"/>
    <mergeCell ref="BB51:BC51"/>
    <mergeCell ref="AF51:AG51"/>
    <mergeCell ref="AH51:AI51"/>
    <mergeCell ref="AJ51:AK51"/>
    <mergeCell ref="AL51:AM51"/>
    <mergeCell ref="AN51:AO51"/>
    <mergeCell ref="AP51:AQ51"/>
    <mergeCell ref="H51:I51"/>
    <mergeCell ref="J51:K51"/>
    <mergeCell ref="L51:M51"/>
    <mergeCell ref="N51:O51"/>
    <mergeCell ref="P51:Q51"/>
    <mergeCell ref="R51:S51"/>
    <mergeCell ref="AD51:AE51"/>
    <mergeCell ref="AB51:AC51"/>
    <mergeCell ref="Z51:AA51"/>
    <mergeCell ref="H55:I55"/>
    <mergeCell ref="J55:K55"/>
    <mergeCell ref="L55:M55"/>
    <mergeCell ref="N55:O55"/>
    <mergeCell ref="P55:Q55"/>
    <mergeCell ref="R55:S55"/>
    <mergeCell ref="P56:Q56"/>
    <mergeCell ref="N56:O56"/>
    <mergeCell ref="L56:M56"/>
    <mergeCell ref="J56:K56"/>
    <mergeCell ref="H56:I56"/>
    <mergeCell ref="B60:C60"/>
    <mergeCell ref="D51:E51"/>
    <mergeCell ref="F51:G51"/>
    <mergeCell ref="D55:E55"/>
    <mergeCell ref="F55:G55"/>
    <mergeCell ref="D59:E59"/>
    <mergeCell ref="F59:G59"/>
    <mergeCell ref="B51:C51"/>
    <mergeCell ref="B52:C52"/>
    <mergeCell ref="B53:C53"/>
    <mergeCell ref="B54:C54"/>
    <mergeCell ref="B55:C55"/>
    <mergeCell ref="B56:C56"/>
    <mergeCell ref="D56:E56"/>
    <mergeCell ref="B57:C57"/>
    <mergeCell ref="B58:C58"/>
    <mergeCell ref="B59:C59"/>
    <mergeCell ref="F56:G56"/>
    <mergeCell ref="F54:G54"/>
    <mergeCell ref="D54:E54"/>
    <mergeCell ref="F52:G52"/>
    <mergeCell ref="B67:C67"/>
    <mergeCell ref="D67:E67"/>
    <mergeCell ref="F67:G67"/>
    <mergeCell ref="H67:I67"/>
    <mergeCell ref="J67:K67"/>
    <mergeCell ref="L67:M67"/>
    <mergeCell ref="N67:O67"/>
    <mergeCell ref="B68:C68"/>
    <mergeCell ref="D68:E68"/>
    <mergeCell ref="F68:G68"/>
    <mergeCell ref="H68:I68"/>
    <mergeCell ref="J68:K68"/>
    <mergeCell ref="L68:M68"/>
    <mergeCell ref="N68:O68"/>
    <mergeCell ref="B69:C69"/>
    <mergeCell ref="D69:E69"/>
    <mergeCell ref="F69:G69"/>
    <mergeCell ref="H69:I69"/>
    <mergeCell ref="J69:K69"/>
    <mergeCell ref="L69:M69"/>
    <mergeCell ref="N69:O69"/>
    <mergeCell ref="B70:C70"/>
    <mergeCell ref="D70:E70"/>
    <mergeCell ref="F70:G70"/>
    <mergeCell ref="H70:I70"/>
    <mergeCell ref="J70:K70"/>
    <mergeCell ref="L70:M70"/>
    <mergeCell ref="N70:O70"/>
    <mergeCell ref="J74:K74"/>
    <mergeCell ref="L74:M74"/>
    <mergeCell ref="N74:O74"/>
    <mergeCell ref="B71:C71"/>
    <mergeCell ref="D71:E71"/>
    <mergeCell ref="F71:G71"/>
    <mergeCell ref="H71:I71"/>
    <mergeCell ref="J71:K71"/>
    <mergeCell ref="L71:M71"/>
    <mergeCell ref="N71:O71"/>
    <mergeCell ref="B72:C72"/>
    <mergeCell ref="D72:E72"/>
    <mergeCell ref="F72:G72"/>
    <mergeCell ref="H72:I72"/>
    <mergeCell ref="J72:K72"/>
    <mergeCell ref="L72:M72"/>
    <mergeCell ref="N72:O72"/>
    <mergeCell ref="B75:C75"/>
    <mergeCell ref="D75:E75"/>
    <mergeCell ref="F75:G75"/>
    <mergeCell ref="H75:I75"/>
    <mergeCell ref="J75:K75"/>
    <mergeCell ref="L75:M75"/>
    <mergeCell ref="N75:O75"/>
    <mergeCell ref="P67:Q67"/>
    <mergeCell ref="R67:S67"/>
    <mergeCell ref="P71:Q71"/>
    <mergeCell ref="R71:S71"/>
    <mergeCell ref="P75:Q75"/>
    <mergeCell ref="R75:S75"/>
    <mergeCell ref="B73:C73"/>
    <mergeCell ref="D73:E73"/>
    <mergeCell ref="F73:G73"/>
    <mergeCell ref="H73:I73"/>
    <mergeCell ref="J73:K73"/>
    <mergeCell ref="L73:M73"/>
    <mergeCell ref="N73:O73"/>
    <mergeCell ref="B74:C74"/>
    <mergeCell ref="D74:E74"/>
    <mergeCell ref="F74:G74"/>
    <mergeCell ref="H74:I74"/>
    <mergeCell ref="T67:U67"/>
    <mergeCell ref="V67:W67"/>
    <mergeCell ref="X67:Y67"/>
    <mergeCell ref="Z67:AA67"/>
    <mergeCell ref="AB67:AC67"/>
    <mergeCell ref="AD67:AE67"/>
    <mergeCell ref="AF67:AG67"/>
    <mergeCell ref="AH67:AI67"/>
    <mergeCell ref="AJ67:AK67"/>
    <mergeCell ref="AF68:AG68"/>
    <mergeCell ref="AH68:AI68"/>
    <mergeCell ref="AJ68:AK68"/>
    <mergeCell ref="AL68:AM68"/>
    <mergeCell ref="AN68:AO68"/>
    <mergeCell ref="AP68:AQ68"/>
    <mergeCell ref="AR68:AS68"/>
    <mergeCell ref="AT68:AU68"/>
    <mergeCell ref="AV68:AW68"/>
    <mergeCell ref="AL69:AM69"/>
    <mergeCell ref="AN69:AO69"/>
    <mergeCell ref="AP69:AQ69"/>
    <mergeCell ref="AR69:AS69"/>
    <mergeCell ref="AT69:AU69"/>
    <mergeCell ref="AV69:AW69"/>
    <mergeCell ref="BD67:BE67"/>
    <mergeCell ref="BF67:BG67"/>
    <mergeCell ref="BH67:BI67"/>
    <mergeCell ref="AX68:AY68"/>
    <mergeCell ref="AZ68:BA68"/>
    <mergeCell ref="BB68:BC68"/>
    <mergeCell ref="BD68:BE68"/>
    <mergeCell ref="BF68:BG68"/>
    <mergeCell ref="BH68:BI68"/>
    <mergeCell ref="AL67:AM67"/>
    <mergeCell ref="AN67:AO67"/>
    <mergeCell ref="AP67:AQ67"/>
    <mergeCell ref="AR67:AS67"/>
    <mergeCell ref="AT67:AU67"/>
    <mergeCell ref="AV67:AW67"/>
    <mergeCell ref="AX67:AY67"/>
    <mergeCell ref="AZ67:BA67"/>
    <mergeCell ref="BB67:BC67"/>
    <mergeCell ref="AX69:AY69"/>
    <mergeCell ref="AZ69:BA69"/>
    <mergeCell ref="BB69:BC69"/>
    <mergeCell ref="BD69:BE69"/>
    <mergeCell ref="BF69:BG69"/>
    <mergeCell ref="BH69:BI69"/>
    <mergeCell ref="AF70:AG70"/>
    <mergeCell ref="AH70:AI70"/>
    <mergeCell ref="AJ70:AK70"/>
    <mergeCell ref="AL70:AM70"/>
    <mergeCell ref="AN70:AO70"/>
    <mergeCell ref="AP70:AQ70"/>
    <mergeCell ref="AR70:AS70"/>
    <mergeCell ref="AT70:AU70"/>
    <mergeCell ref="AV70:AW70"/>
    <mergeCell ref="AX70:AY70"/>
    <mergeCell ref="AZ70:BA70"/>
    <mergeCell ref="BB70:BC70"/>
    <mergeCell ref="BD70:BE70"/>
    <mergeCell ref="BF70:BG70"/>
    <mergeCell ref="BH70:BI70"/>
    <mergeCell ref="AF69:AG69"/>
    <mergeCell ref="AH69:AI69"/>
    <mergeCell ref="AJ69:AK69"/>
    <mergeCell ref="BD71:BE71"/>
    <mergeCell ref="BF71:BG71"/>
    <mergeCell ref="BH71:BI71"/>
    <mergeCell ref="AF72:AG72"/>
    <mergeCell ref="AH72:AI72"/>
    <mergeCell ref="AJ72:AK72"/>
    <mergeCell ref="AL72:AM72"/>
    <mergeCell ref="AN72:AO72"/>
    <mergeCell ref="AP72:AQ72"/>
    <mergeCell ref="AR72:AS72"/>
    <mergeCell ref="AT72:AU72"/>
    <mergeCell ref="AV72:AW72"/>
    <mergeCell ref="AX72:AY72"/>
    <mergeCell ref="AZ72:BA72"/>
    <mergeCell ref="BB72:BC72"/>
    <mergeCell ref="BD72:BE72"/>
    <mergeCell ref="BF72:BG72"/>
    <mergeCell ref="BH72:BI72"/>
    <mergeCell ref="AF71:AG71"/>
    <mergeCell ref="AH71:AI71"/>
    <mergeCell ref="AJ71:AK71"/>
    <mergeCell ref="AL71:AM71"/>
    <mergeCell ref="AN71:AO71"/>
    <mergeCell ref="AP71:AQ71"/>
    <mergeCell ref="AR73:AS73"/>
    <mergeCell ref="AT73:AU73"/>
    <mergeCell ref="AV73:AW73"/>
    <mergeCell ref="AX71:AY71"/>
    <mergeCell ref="AZ71:BA71"/>
    <mergeCell ref="BB71:BC71"/>
    <mergeCell ref="AR71:AS71"/>
    <mergeCell ref="AT71:AU71"/>
    <mergeCell ref="AV71:AW71"/>
    <mergeCell ref="AX73:AY73"/>
    <mergeCell ref="AZ73:BA73"/>
    <mergeCell ref="BB73:BC73"/>
    <mergeCell ref="BD73:BE73"/>
    <mergeCell ref="BF73:BG73"/>
    <mergeCell ref="BH73:BI73"/>
    <mergeCell ref="AF74:AG74"/>
    <mergeCell ref="AH74:AI74"/>
    <mergeCell ref="AJ74:AK74"/>
    <mergeCell ref="AL74:AM74"/>
    <mergeCell ref="AN74:AO74"/>
    <mergeCell ref="AP74:AQ74"/>
    <mergeCell ref="AR74:AS74"/>
    <mergeCell ref="AT74:AU74"/>
    <mergeCell ref="AV74:AW74"/>
    <mergeCell ref="AX74:AY74"/>
    <mergeCell ref="AZ74:BA74"/>
    <mergeCell ref="BB74:BC74"/>
    <mergeCell ref="BD74:BE74"/>
    <mergeCell ref="BF74:BG74"/>
    <mergeCell ref="BH74:BI74"/>
    <mergeCell ref="AF73:AG73"/>
    <mergeCell ref="AH73:AI73"/>
    <mergeCell ref="AJ73:AK73"/>
    <mergeCell ref="AL73:AM73"/>
    <mergeCell ref="AN73:AO73"/>
    <mergeCell ref="AP73:AQ73"/>
    <mergeCell ref="T75:U75"/>
    <mergeCell ref="V75:W75"/>
    <mergeCell ref="X75:Y75"/>
    <mergeCell ref="Z75:AA75"/>
    <mergeCell ref="AB75:AC75"/>
    <mergeCell ref="AD75:AE75"/>
    <mergeCell ref="AF75:AG75"/>
    <mergeCell ref="AH75:AI75"/>
    <mergeCell ref="AJ75:AK75"/>
    <mergeCell ref="BD75:BE75"/>
    <mergeCell ref="BF75:BG75"/>
    <mergeCell ref="BH75:BI75"/>
    <mergeCell ref="AL75:AM75"/>
    <mergeCell ref="AN75:AO75"/>
    <mergeCell ref="AP75:AQ75"/>
    <mergeCell ref="AR75:AS75"/>
    <mergeCell ref="AT75:AU75"/>
    <mergeCell ref="AV75:AW75"/>
    <mergeCell ref="AX75:AY75"/>
    <mergeCell ref="AZ75:BA75"/>
    <mergeCell ref="BB75:BC75"/>
  </mergeCells>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sheetPr>
  <dimension ref="A1:AO42"/>
  <sheetViews>
    <sheetView workbookViewId="0">
      <pane xSplit="1" ySplit="1" topLeftCell="B2" activePane="bottomRight" state="frozen"/>
      <selection pane="topRight" activeCell="B1" sqref="B1"/>
      <selection pane="bottomLeft" activeCell="A2" sqref="A2"/>
      <selection pane="bottomRight" activeCell="P24" sqref="P24"/>
    </sheetView>
  </sheetViews>
  <sheetFormatPr defaultColWidth="9.140625" defaultRowHeight="12.75" x14ac:dyDescent="0.2"/>
  <cols>
    <col min="1" max="1" width="38.28515625" style="49" customWidth="1"/>
    <col min="2" max="6" width="9" style="49" customWidth="1"/>
    <col min="7" max="31" width="9.140625" style="49"/>
    <col min="32" max="32" width="2.85546875" style="49" customWidth="1"/>
    <col min="33" max="33" width="38.28515625" style="49" customWidth="1"/>
    <col min="34" max="34" width="4.42578125" style="49" customWidth="1"/>
    <col min="35" max="35" width="7.140625" style="49" customWidth="1"/>
    <col min="36" max="36" width="3.42578125" style="49" customWidth="1"/>
    <col min="37" max="39" width="7.140625" style="49" customWidth="1"/>
    <col min="40" max="16384" width="9.140625" style="49"/>
  </cols>
  <sheetData>
    <row r="1" spans="1:41" ht="13.5" thickBot="1" x14ac:dyDescent="0.25">
      <c r="A1" s="94" t="s">
        <v>12</v>
      </c>
      <c r="B1" s="192">
        <v>1</v>
      </c>
      <c r="C1" s="192">
        <v>2</v>
      </c>
      <c r="D1" s="192">
        <v>3</v>
      </c>
      <c r="E1" s="192">
        <v>4</v>
      </c>
      <c r="F1" s="192">
        <v>5</v>
      </c>
      <c r="G1" s="192">
        <v>6</v>
      </c>
      <c r="H1" s="192">
        <v>7</v>
      </c>
      <c r="I1" s="192">
        <v>8</v>
      </c>
      <c r="J1" s="192">
        <v>9</v>
      </c>
      <c r="K1" s="192">
        <v>10</v>
      </c>
      <c r="L1" s="192">
        <v>11</v>
      </c>
      <c r="M1" s="192">
        <v>12</v>
      </c>
      <c r="N1" s="192">
        <v>13</v>
      </c>
      <c r="O1" s="192">
        <v>14</v>
      </c>
      <c r="P1" s="192">
        <v>15</v>
      </c>
      <c r="Q1" s="192">
        <v>16</v>
      </c>
      <c r="R1" s="93">
        <v>17</v>
      </c>
      <c r="S1" s="93">
        <v>18</v>
      </c>
      <c r="T1" s="93">
        <v>19</v>
      </c>
      <c r="U1" s="93">
        <v>20</v>
      </c>
      <c r="V1" s="93">
        <v>21</v>
      </c>
      <c r="W1" s="93">
        <v>22</v>
      </c>
      <c r="X1" s="93">
        <v>23</v>
      </c>
      <c r="Y1" s="93">
        <v>24</v>
      </c>
      <c r="Z1" s="93">
        <v>25</v>
      </c>
      <c r="AA1" s="93">
        <v>26</v>
      </c>
      <c r="AB1" s="93">
        <v>27</v>
      </c>
      <c r="AC1" s="93">
        <v>28</v>
      </c>
      <c r="AD1" s="93">
        <v>29</v>
      </c>
      <c r="AE1" s="92">
        <v>30</v>
      </c>
      <c r="AG1" s="91" t="s">
        <v>12</v>
      </c>
      <c r="AH1" s="48" t="s">
        <v>13</v>
      </c>
      <c r="AI1" s="126" t="s">
        <v>14</v>
      </c>
      <c r="AJ1" s="126"/>
      <c r="AK1" s="126"/>
      <c r="AL1" s="48" t="s">
        <v>15</v>
      </c>
      <c r="AM1" s="48" t="s">
        <v>16</v>
      </c>
    </row>
    <row r="2" spans="1:41" ht="13.5" thickBot="1" x14ac:dyDescent="0.25">
      <c r="A2" s="85" t="s">
        <v>57</v>
      </c>
      <c r="B2" s="193"/>
      <c r="C2" s="194"/>
      <c r="D2" s="194"/>
      <c r="E2" s="194"/>
      <c r="F2" s="194"/>
      <c r="G2" s="194"/>
      <c r="H2" s="194"/>
      <c r="I2" s="194"/>
      <c r="J2" s="194"/>
      <c r="K2" s="195"/>
      <c r="L2" s="195"/>
      <c r="M2" s="195"/>
      <c r="N2" s="195"/>
      <c r="O2" s="195"/>
      <c r="P2" s="195"/>
      <c r="Q2" s="195"/>
      <c r="R2" s="84"/>
      <c r="S2" s="84"/>
      <c r="T2" s="84"/>
      <c r="U2" s="84"/>
      <c r="V2" s="84"/>
      <c r="W2" s="84"/>
      <c r="X2" s="84"/>
      <c r="Y2" s="84"/>
      <c r="Z2" s="84"/>
      <c r="AA2" s="84"/>
      <c r="AB2" s="84"/>
      <c r="AC2" s="84"/>
      <c r="AD2" s="84"/>
      <c r="AE2" s="83"/>
      <c r="AG2" s="90" t="str">
        <f>A2</f>
        <v>Egg bare diameter</v>
      </c>
      <c r="AH2" s="89">
        <f>COUNTA(B2:AE2)</f>
        <v>0</v>
      </c>
      <c r="AI2" s="88" t="str">
        <f>IF(SUM(B2:AE2)&gt;0,MIN(B2:AE2),"")</f>
        <v/>
      </c>
      <c r="AJ2" s="86" t="str">
        <f t="shared" ref="AJ2:AJ8" si="0">IF(COUNT(AI2)&gt;0,"–","?")</f>
        <v>?</v>
      </c>
      <c r="AK2" s="87" t="str">
        <f>IF(SUM(B2:AE2)&gt;0,MAX(B2:AE2),"")</f>
        <v/>
      </c>
      <c r="AL2" s="86" t="str">
        <f>IF(SUM(B2:AE2)&gt;0,AVERAGE(B2:AE2),"?")</f>
        <v>?</v>
      </c>
      <c r="AM2" s="86" t="str">
        <f>IF(COUNT(B2:AE2)&gt;1,STDEV(B2:AE2),"?")</f>
        <v>?</v>
      </c>
    </row>
    <row r="3" spans="1:41" ht="13.5" thickBot="1" x14ac:dyDescent="0.25">
      <c r="A3" s="85" t="s">
        <v>58</v>
      </c>
      <c r="B3" s="193"/>
      <c r="C3" s="194"/>
      <c r="D3" s="194"/>
      <c r="E3" s="194"/>
      <c r="F3" s="194"/>
      <c r="G3" s="194"/>
      <c r="H3" s="194"/>
      <c r="I3" s="194"/>
      <c r="J3" s="194"/>
      <c r="K3" s="195"/>
      <c r="L3" s="195"/>
      <c r="M3" s="195"/>
      <c r="N3" s="195"/>
      <c r="O3" s="195"/>
      <c r="P3" s="195"/>
      <c r="Q3" s="195"/>
      <c r="R3" s="84"/>
      <c r="S3" s="84"/>
      <c r="T3" s="84"/>
      <c r="U3" s="84"/>
      <c r="V3" s="84"/>
      <c r="W3" s="84"/>
      <c r="X3" s="84"/>
      <c r="Y3" s="84"/>
      <c r="Z3" s="84"/>
      <c r="AA3" s="84"/>
      <c r="AB3" s="84"/>
      <c r="AC3" s="84"/>
      <c r="AD3" s="84"/>
      <c r="AE3" s="83"/>
      <c r="AG3" s="17" t="str">
        <f>A3</f>
        <v>Egg full diameter</v>
      </c>
      <c r="AH3" s="15">
        <f>COUNTA(B3:AE3)</f>
        <v>0</v>
      </c>
      <c r="AI3" s="39" t="str">
        <f>IF(SUM(B3:AE3)&gt;0,MIN(B3:AE3),"")</f>
        <v/>
      </c>
      <c r="AJ3" s="13" t="str">
        <f t="shared" si="0"/>
        <v>?</v>
      </c>
      <c r="AK3" s="40" t="str">
        <f>IF(SUM(B3:AE3)&gt;0,MAX(B3:AE3),"")</f>
        <v/>
      </c>
      <c r="AL3" s="13" t="str">
        <f>IF(SUM(B3:AE3)&gt;0,AVERAGE(B3:AE3),"?")</f>
        <v>?</v>
      </c>
      <c r="AM3" s="13" t="str">
        <f>IF(COUNT(B3:AE3)&gt;1,STDEV(B3:AE3),"?")</f>
        <v>?</v>
      </c>
    </row>
    <row r="4" spans="1:41" x14ac:dyDescent="0.2">
      <c r="A4" s="80" t="s">
        <v>59</v>
      </c>
      <c r="B4" s="196"/>
      <c r="C4" s="197"/>
      <c r="D4" s="197"/>
      <c r="E4" s="197"/>
      <c r="F4" s="197"/>
      <c r="G4" s="197"/>
      <c r="H4" s="197"/>
      <c r="I4" s="197"/>
      <c r="J4" s="197"/>
      <c r="K4" s="198"/>
      <c r="L4" s="198"/>
      <c r="M4" s="198"/>
      <c r="N4" s="198"/>
      <c r="O4" s="198"/>
      <c r="P4" s="198"/>
      <c r="Q4" s="198"/>
      <c r="R4" s="64"/>
      <c r="S4" s="64"/>
      <c r="T4" s="64"/>
      <c r="U4" s="64"/>
      <c r="V4" s="64"/>
      <c r="W4" s="64"/>
      <c r="X4" s="64"/>
      <c r="Y4" s="64"/>
      <c r="Z4" s="64"/>
      <c r="AA4" s="64"/>
      <c r="AB4" s="64"/>
      <c r="AC4" s="64"/>
      <c r="AD4" s="64"/>
      <c r="AE4" s="79"/>
      <c r="AG4" s="17" t="str">
        <f>A4</f>
        <v>Process height</v>
      </c>
      <c r="AH4" s="15">
        <f>COUNTA(B4:AE6)</f>
        <v>0</v>
      </c>
      <c r="AI4" s="39" t="str">
        <f>IF(SUM(B4:AE6)&gt;0,MIN(B4:AE6),"")</f>
        <v/>
      </c>
      <c r="AJ4" s="13" t="str">
        <f t="shared" si="0"/>
        <v>?</v>
      </c>
      <c r="AK4" s="40" t="str">
        <f>IF(SUM(B4:AE6)&gt;0,MAX(B4:AE6),"")</f>
        <v/>
      </c>
      <c r="AL4" s="13" t="str">
        <f>IF(SUM(B4:AE6)&gt;0,AVERAGE(B4:AE6),"?")</f>
        <v>?</v>
      </c>
      <c r="AM4" s="13" t="str">
        <f>IF(COUNT(B4:AE6)&gt;1,STDEV(B4:AE6),"?")</f>
        <v>?</v>
      </c>
    </row>
    <row r="5" spans="1:41" x14ac:dyDescent="0.2">
      <c r="A5" s="62"/>
      <c r="B5" s="199"/>
      <c r="C5" s="200"/>
      <c r="D5" s="200"/>
      <c r="E5" s="200"/>
      <c r="F5" s="200"/>
      <c r="G5" s="200"/>
      <c r="H5" s="200"/>
      <c r="I5" s="200"/>
      <c r="J5" s="200"/>
      <c r="K5" s="201"/>
      <c r="L5" s="201"/>
      <c r="M5" s="201"/>
      <c r="N5" s="201"/>
      <c r="O5" s="201"/>
      <c r="P5" s="201"/>
      <c r="Q5" s="201"/>
      <c r="R5" s="61"/>
      <c r="S5" s="61"/>
      <c r="T5" s="61"/>
      <c r="U5" s="61"/>
      <c r="V5" s="61"/>
      <c r="W5" s="61"/>
      <c r="X5" s="61"/>
      <c r="Y5" s="61"/>
      <c r="Z5" s="61"/>
      <c r="AA5" s="61"/>
      <c r="AB5" s="61"/>
      <c r="AC5" s="61"/>
      <c r="AD5" s="61"/>
      <c r="AE5" s="82"/>
      <c r="AG5" s="17" t="str">
        <f>A7</f>
        <v>Process base width</v>
      </c>
      <c r="AH5" s="15">
        <f>COUNTA(B7:AE9)</f>
        <v>0</v>
      </c>
      <c r="AI5" s="39" t="str">
        <f>IF(SUM(B7:AE9)&gt;0,MIN(B7:AE9),"")</f>
        <v/>
      </c>
      <c r="AJ5" s="13" t="str">
        <f t="shared" si="0"/>
        <v>?</v>
      </c>
      <c r="AK5" s="40" t="str">
        <f>IF(SUM(B7:AE9)&gt;0,MAX(B7:AE9),"")</f>
        <v/>
      </c>
      <c r="AL5" s="13" t="str">
        <f>IF(SUM(B7:AE9)&gt;0,AVERAGE(B7:AE9),"?")</f>
        <v>?</v>
      </c>
      <c r="AM5" s="13" t="str">
        <f>IF(COUNT(B7:AE9)&gt;1,STDEV(B7:AE9),"?")</f>
        <v>?</v>
      </c>
      <c r="AO5" s="50"/>
    </row>
    <row r="6" spans="1:41" ht="13.5" thickBot="1" x14ac:dyDescent="0.25">
      <c r="A6" s="59"/>
      <c r="B6" s="202"/>
      <c r="C6" s="203"/>
      <c r="D6" s="203"/>
      <c r="E6" s="203"/>
      <c r="F6" s="203"/>
      <c r="G6" s="203"/>
      <c r="H6" s="203"/>
      <c r="I6" s="203"/>
      <c r="J6" s="203"/>
      <c r="K6" s="204"/>
      <c r="L6" s="204"/>
      <c r="M6" s="204"/>
      <c r="N6" s="204"/>
      <c r="O6" s="204"/>
      <c r="P6" s="204"/>
      <c r="Q6" s="204"/>
      <c r="R6" s="58"/>
      <c r="S6" s="58"/>
      <c r="T6" s="58"/>
      <c r="U6" s="58"/>
      <c r="V6" s="58"/>
      <c r="W6" s="58"/>
      <c r="X6" s="58"/>
      <c r="Y6" s="58"/>
      <c r="Z6" s="58"/>
      <c r="AA6" s="58"/>
      <c r="AB6" s="58"/>
      <c r="AC6" s="58"/>
      <c r="AD6" s="58"/>
      <c r="AE6" s="81"/>
      <c r="AG6" s="17" t="str">
        <f>A10</f>
        <v>Process base/height ratio</v>
      </c>
      <c r="AH6" s="15">
        <f>COUNT(B10:AE12)</f>
        <v>0</v>
      </c>
      <c r="AI6" s="22" t="str">
        <f>IF(SUM(B10:AE12)&gt;0,MIN(B10:AE12),"")</f>
        <v/>
      </c>
      <c r="AJ6" s="13" t="str">
        <f t="shared" si="0"/>
        <v>?</v>
      </c>
      <c r="AK6" s="23" t="str">
        <f>IF(SUM(B10:AE12)&gt;0,MAX(B10:AE12),"")</f>
        <v/>
      </c>
      <c r="AL6" s="21" t="str">
        <f>IF(SUM(B10:AE12)&gt;0,AVERAGE(B10:AE12),"?")</f>
        <v>?</v>
      </c>
      <c r="AM6" s="21" t="str">
        <f>IF(COUNT(B10:AE12)&gt;1,STDEV(B10:AE12),"?")</f>
        <v>?</v>
      </c>
    </row>
    <row r="7" spans="1:41" x14ac:dyDescent="0.2">
      <c r="A7" s="80" t="s">
        <v>60</v>
      </c>
      <c r="B7" s="196"/>
      <c r="C7" s="197"/>
      <c r="D7" s="197"/>
      <c r="E7" s="197"/>
      <c r="F7" s="197"/>
      <c r="G7" s="197"/>
      <c r="H7" s="197"/>
      <c r="I7" s="197"/>
      <c r="J7" s="197"/>
      <c r="K7" s="198"/>
      <c r="L7" s="198"/>
      <c r="M7" s="198"/>
      <c r="N7" s="198"/>
      <c r="O7" s="198"/>
      <c r="P7" s="198"/>
      <c r="Q7" s="198"/>
      <c r="R7" s="64"/>
      <c r="S7" s="64"/>
      <c r="T7" s="64"/>
      <c r="U7" s="64"/>
      <c r="V7" s="64"/>
      <c r="W7" s="64"/>
      <c r="X7" s="64"/>
      <c r="Y7" s="64"/>
      <c r="Z7" s="64"/>
      <c r="AA7" s="64"/>
      <c r="AB7" s="64"/>
      <c r="AC7" s="64"/>
      <c r="AD7" s="64"/>
      <c r="AE7" s="79"/>
      <c r="AG7" s="17" t="str">
        <f>A13</f>
        <v>Inter-process distance</v>
      </c>
      <c r="AH7" s="15">
        <f>COUNTA(B13:AE15)</f>
        <v>0</v>
      </c>
      <c r="AI7" s="39" t="str">
        <f>IF(SUM(B13:AE15)&gt;0,MIN(B13:AE15),"")</f>
        <v/>
      </c>
      <c r="AJ7" s="13" t="str">
        <f t="shared" si="0"/>
        <v>?</v>
      </c>
      <c r="AK7" s="40" t="str">
        <f>IF(SUM(B13:AE15)&gt;0,MAX(B13:AE15),"")</f>
        <v/>
      </c>
      <c r="AL7" s="13" t="str">
        <f>IF(SUM(B13:AE15)&gt;0,AVERAGE(B13:AE15),"?")</f>
        <v>?</v>
      </c>
      <c r="AM7" s="13" t="str">
        <f>IF(COUNT(B13:AE15)&gt;1,STDEV(B13:AE15),"?")</f>
        <v>?</v>
      </c>
    </row>
    <row r="8" spans="1:41" ht="13.5" thickBot="1" x14ac:dyDescent="0.25">
      <c r="A8" s="62"/>
      <c r="B8" s="199"/>
      <c r="C8" s="200"/>
      <c r="D8" s="200"/>
      <c r="E8" s="200"/>
      <c r="F8" s="200"/>
      <c r="G8" s="200"/>
      <c r="H8" s="200"/>
      <c r="I8" s="200"/>
      <c r="J8" s="200"/>
      <c r="K8" s="201"/>
      <c r="L8" s="201"/>
      <c r="M8" s="201"/>
      <c r="N8" s="201"/>
      <c r="O8" s="201"/>
      <c r="P8" s="201"/>
      <c r="Q8" s="201"/>
      <c r="R8" s="61"/>
      <c r="S8" s="61"/>
      <c r="T8" s="61"/>
      <c r="U8" s="61"/>
      <c r="V8" s="61"/>
      <c r="W8" s="61"/>
      <c r="X8" s="61"/>
      <c r="Y8" s="61"/>
      <c r="Z8" s="61"/>
      <c r="AA8" s="61"/>
      <c r="AB8" s="61"/>
      <c r="AC8" s="61"/>
      <c r="AD8" s="61"/>
      <c r="AE8" s="60"/>
      <c r="AF8" s="56"/>
      <c r="AG8" s="78" t="str">
        <f>A16</f>
        <v>Number of processes on the egg circumference</v>
      </c>
      <c r="AH8" s="77">
        <f>COUNTA(B16:AE16)</f>
        <v>0</v>
      </c>
      <c r="AI8" s="76" t="str">
        <f>IF(SUM(B16:AE16)&gt;0,MIN(B16:AE16),"")</f>
        <v/>
      </c>
      <c r="AJ8" s="46" t="str">
        <f t="shared" si="0"/>
        <v>?</v>
      </c>
      <c r="AK8" s="75" t="str">
        <f>IF(SUM(B16:AE16)&gt;0,MAX(B16:AE16),"")</f>
        <v/>
      </c>
      <c r="AL8" s="46" t="str">
        <f>IF(SUM(B16:AE16)&gt;0,AVERAGE(B16:AE16),"?")</f>
        <v>?</v>
      </c>
      <c r="AM8" s="46" t="str">
        <f>IF(COUNT(B16:AE16)&gt;1,STDEV(B16:AE16),"?")</f>
        <v>?</v>
      </c>
    </row>
    <row r="9" spans="1:41" ht="13.5" thickBot="1" x14ac:dyDescent="0.25">
      <c r="A9" s="59"/>
      <c r="B9" s="202"/>
      <c r="C9" s="203"/>
      <c r="D9" s="203"/>
      <c r="E9" s="203"/>
      <c r="F9" s="203"/>
      <c r="G9" s="203"/>
      <c r="H9" s="203"/>
      <c r="I9" s="203"/>
      <c r="J9" s="203"/>
      <c r="K9" s="204"/>
      <c r="L9" s="204"/>
      <c r="M9" s="204"/>
      <c r="N9" s="204"/>
      <c r="O9" s="204"/>
      <c r="P9" s="204"/>
      <c r="Q9" s="204"/>
      <c r="R9" s="58"/>
      <c r="S9" s="58"/>
      <c r="T9" s="58"/>
      <c r="U9" s="58"/>
      <c r="V9" s="58"/>
      <c r="W9" s="58"/>
      <c r="X9" s="58"/>
      <c r="Y9" s="58"/>
      <c r="Z9" s="58"/>
      <c r="AA9" s="58"/>
      <c r="AB9" s="58"/>
      <c r="AC9" s="58"/>
      <c r="AD9" s="58"/>
      <c r="AE9" s="57"/>
      <c r="AF9" s="56"/>
    </row>
    <row r="10" spans="1:41" x14ac:dyDescent="0.2">
      <c r="A10" s="65" t="s">
        <v>61</v>
      </c>
      <c r="B10" s="74" t="str">
        <f t="shared" ref="B10:Q12" si="1">IF(AND((B7&gt;0),(B4&gt;0)),(B7/B4),"")</f>
        <v/>
      </c>
      <c r="C10" s="73" t="str">
        <f t="shared" si="1"/>
        <v/>
      </c>
      <c r="D10" s="73" t="str">
        <f t="shared" si="1"/>
        <v/>
      </c>
      <c r="E10" s="73" t="str">
        <f t="shared" si="1"/>
        <v/>
      </c>
      <c r="F10" s="73" t="str">
        <f t="shared" si="1"/>
        <v/>
      </c>
      <c r="G10" s="73" t="str">
        <f t="shared" si="1"/>
        <v/>
      </c>
      <c r="H10" s="73" t="str">
        <f t="shared" si="1"/>
        <v/>
      </c>
      <c r="I10" s="73" t="str">
        <f t="shared" si="1"/>
        <v/>
      </c>
      <c r="J10" s="73" t="str">
        <f t="shared" si="1"/>
        <v/>
      </c>
      <c r="K10" s="73" t="str">
        <f t="shared" si="1"/>
        <v/>
      </c>
      <c r="L10" s="73" t="str">
        <f t="shared" si="1"/>
        <v/>
      </c>
      <c r="M10" s="73" t="str">
        <f t="shared" si="1"/>
        <v/>
      </c>
      <c r="N10" s="73" t="str">
        <f t="shared" si="1"/>
        <v/>
      </c>
      <c r="O10" s="73" t="str">
        <f t="shared" si="1"/>
        <v/>
      </c>
      <c r="P10" s="73" t="str">
        <f t="shared" si="1"/>
        <v/>
      </c>
      <c r="Q10" s="73" t="str">
        <f t="shared" si="1"/>
        <v/>
      </c>
      <c r="R10" s="73" t="str">
        <f t="shared" ref="R10:AD10" si="2">IF(AND((R7&gt;0),(R4&gt;0)),(R7/R4),"")</f>
        <v/>
      </c>
      <c r="S10" s="73" t="str">
        <f t="shared" si="2"/>
        <v/>
      </c>
      <c r="T10" s="73" t="str">
        <f t="shared" si="2"/>
        <v/>
      </c>
      <c r="U10" s="73" t="str">
        <f t="shared" si="2"/>
        <v/>
      </c>
      <c r="V10" s="73" t="str">
        <f t="shared" si="2"/>
        <v/>
      </c>
      <c r="W10" s="73" t="str">
        <f t="shared" si="2"/>
        <v/>
      </c>
      <c r="X10" s="73" t="str">
        <f t="shared" si="2"/>
        <v/>
      </c>
      <c r="Y10" s="73" t="str">
        <f t="shared" si="2"/>
        <v/>
      </c>
      <c r="Z10" s="73" t="str">
        <f t="shared" si="2"/>
        <v/>
      </c>
      <c r="AA10" s="73" t="str">
        <f t="shared" si="2"/>
        <v/>
      </c>
      <c r="AB10" s="73" t="str">
        <f t="shared" si="2"/>
        <v/>
      </c>
      <c r="AC10" s="73" t="str">
        <f t="shared" si="2"/>
        <v/>
      </c>
      <c r="AD10" s="73" t="str">
        <f t="shared" si="2"/>
        <v/>
      </c>
      <c r="AE10" s="72" t="str">
        <f>IF(AND((AE7&gt;0),(AE4&gt;0)),(AE7/AE4),"")</f>
        <v/>
      </c>
      <c r="AF10" s="56"/>
    </row>
    <row r="11" spans="1:41" x14ac:dyDescent="0.2">
      <c r="A11" s="62"/>
      <c r="B11" s="71" t="str">
        <f t="shared" si="1"/>
        <v/>
      </c>
      <c r="C11" s="70" t="str">
        <f t="shared" si="1"/>
        <v/>
      </c>
      <c r="D11" s="70" t="str">
        <f t="shared" si="1"/>
        <v/>
      </c>
      <c r="E11" s="70" t="str">
        <f t="shared" si="1"/>
        <v/>
      </c>
      <c r="F11" s="70" t="str">
        <f t="shared" si="1"/>
        <v/>
      </c>
      <c r="G11" s="70" t="str">
        <f t="shared" si="1"/>
        <v/>
      </c>
      <c r="H11" s="70" t="str">
        <f t="shared" si="1"/>
        <v/>
      </c>
      <c r="I11" s="70" t="str">
        <f t="shared" si="1"/>
        <v/>
      </c>
      <c r="J11" s="70" t="str">
        <f t="shared" si="1"/>
        <v/>
      </c>
      <c r="K11" s="70" t="str">
        <f t="shared" si="1"/>
        <v/>
      </c>
      <c r="L11" s="70" t="str">
        <f t="shared" si="1"/>
        <v/>
      </c>
      <c r="M11" s="70" t="str">
        <f t="shared" si="1"/>
        <v/>
      </c>
      <c r="N11" s="70" t="str">
        <f t="shared" si="1"/>
        <v/>
      </c>
      <c r="O11" s="70" t="str">
        <f t="shared" si="1"/>
        <v/>
      </c>
      <c r="P11" s="70" t="str">
        <f t="shared" si="1"/>
        <v/>
      </c>
      <c r="Q11" s="70" t="str">
        <f t="shared" si="1"/>
        <v/>
      </c>
      <c r="R11" s="70" t="str">
        <f t="shared" ref="R11:AD11" si="3">IF(AND((R8&gt;0),(R5&gt;0)),(R8/R5),"")</f>
        <v/>
      </c>
      <c r="S11" s="70" t="str">
        <f t="shared" si="3"/>
        <v/>
      </c>
      <c r="T11" s="70" t="str">
        <f t="shared" si="3"/>
        <v/>
      </c>
      <c r="U11" s="70" t="str">
        <f t="shared" si="3"/>
        <v/>
      </c>
      <c r="V11" s="70" t="str">
        <f t="shared" si="3"/>
        <v/>
      </c>
      <c r="W11" s="70" t="str">
        <f t="shared" si="3"/>
        <v/>
      </c>
      <c r="X11" s="70" t="str">
        <f t="shared" si="3"/>
        <v/>
      </c>
      <c r="Y11" s="70" t="str">
        <f t="shared" si="3"/>
        <v/>
      </c>
      <c r="Z11" s="70" t="str">
        <f t="shared" si="3"/>
        <v/>
      </c>
      <c r="AA11" s="70" t="str">
        <f t="shared" si="3"/>
        <v/>
      </c>
      <c r="AB11" s="70" t="str">
        <f t="shared" si="3"/>
        <v/>
      </c>
      <c r="AC11" s="70" t="str">
        <f t="shared" si="3"/>
        <v/>
      </c>
      <c r="AD11" s="70" t="str">
        <f t="shared" si="3"/>
        <v/>
      </c>
      <c r="AE11" s="69" t="str">
        <f>IF(AND((AE8&gt;0),(AE5&gt;0)),(AE8/AE5),"")</f>
        <v/>
      </c>
      <c r="AF11" s="56"/>
    </row>
    <row r="12" spans="1:41" ht="13.5" thickBot="1" x14ac:dyDescent="0.25">
      <c r="A12" s="59"/>
      <c r="B12" s="68" t="str">
        <f t="shared" si="1"/>
        <v/>
      </c>
      <c r="C12" s="67" t="str">
        <f t="shared" si="1"/>
        <v/>
      </c>
      <c r="D12" s="67" t="str">
        <f t="shared" si="1"/>
        <v/>
      </c>
      <c r="E12" s="67" t="str">
        <f t="shared" si="1"/>
        <v/>
      </c>
      <c r="F12" s="67" t="str">
        <f t="shared" si="1"/>
        <v/>
      </c>
      <c r="G12" s="67" t="str">
        <f t="shared" si="1"/>
        <v/>
      </c>
      <c r="H12" s="67" t="str">
        <f t="shared" si="1"/>
        <v/>
      </c>
      <c r="I12" s="67" t="str">
        <f t="shared" si="1"/>
        <v/>
      </c>
      <c r="J12" s="67" t="str">
        <f t="shared" si="1"/>
        <v/>
      </c>
      <c r="K12" s="67" t="str">
        <f t="shared" si="1"/>
        <v/>
      </c>
      <c r="L12" s="67" t="str">
        <f t="shared" si="1"/>
        <v/>
      </c>
      <c r="M12" s="67" t="str">
        <f t="shared" si="1"/>
        <v/>
      </c>
      <c r="N12" s="67" t="str">
        <f t="shared" si="1"/>
        <v/>
      </c>
      <c r="O12" s="67" t="str">
        <f t="shared" si="1"/>
        <v/>
      </c>
      <c r="P12" s="67" t="str">
        <f t="shared" si="1"/>
        <v/>
      </c>
      <c r="Q12" s="67" t="str">
        <f t="shared" si="1"/>
        <v/>
      </c>
      <c r="R12" s="67" t="str">
        <f t="shared" ref="R12:AD12" si="4">IF(AND((R9&gt;0),(R6&gt;0)),(R9/R6),"")</f>
        <v/>
      </c>
      <c r="S12" s="67" t="str">
        <f t="shared" si="4"/>
        <v/>
      </c>
      <c r="T12" s="67" t="str">
        <f t="shared" si="4"/>
        <v/>
      </c>
      <c r="U12" s="67" t="str">
        <f t="shared" si="4"/>
        <v/>
      </c>
      <c r="V12" s="67" t="str">
        <f t="shared" si="4"/>
        <v/>
      </c>
      <c r="W12" s="67" t="str">
        <f t="shared" si="4"/>
        <v/>
      </c>
      <c r="X12" s="67" t="str">
        <f t="shared" si="4"/>
        <v/>
      </c>
      <c r="Y12" s="67" t="str">
        <f t="shared" si="4"/>
        <v/>
      </c>
      <c r="Z12" s="67" t="str">
        <f t="shared" si="4"/>
        <v/>
      </c>
      <c r="AA12" s="67" t="str">
        <f t="shared" si="4"/>
        <v/>
      </c>
      <c r="AB12" s="67" t="str">
        <f t="shared" si="4"/>
        <v/>
      </c>
      <c r="AC12" s="67" t="str">
        <f t="shared" si="4"/>
        <v/>
      </c>
      <c r="AD12" s="67" t="str">
        <f t="shared" si="4"/>
        <v/>
      </c>
      <c r="AE12" s="66" t="str">
        <f>IF(AND((AE9&gt;0),(AE6&gt;0)),(AE9/AE6),"")</f>
        <v/>
      </c>
      <c r="AF12" s="56"/>
      <c r="AG12" s="55"/>
      <c r="AH12" s="55"/>
      <c r="AI12" s="2"/>
      <c r="AJ12" s="2"/>
    </row>
    <row r="13" spans="1:41" x14ac:dyDescent="0.2">
      <c r="A13" s="65" t="s">
        <v>63</v>
      </c>
      <c r="B13" s="196"/>
      <c r="C13" s="197"/>
      <c r="D13" s="197"/>
      <c r="E13" s="197"/>
      <c r="F13" s="197"/>
      <c r="G13" s="197"/>
      <c r="H13" s="197"/>
      <c r="I13" s="197"/>
      <c r="J13" s="197"/>
      <c r="K13" s="198"/>
      <c r="L13" s="198"/>
      <c r="M13" s="198"/>
      <c r="N13" s="198"/>
      <c r="O13" s="198"/>
      <c r="P13" s="198"/>
      <c r="Q13" s="198"/>
      <c r="R13" s="64"/>
      <c r="S13" s="64"/>
      <c r="T13" s="64"/>
      <c r="U13" s="64"/>
      <c r="V13" s="64"/>
      <c r="W13" s="64"/>
      <c r="X13" s="64"/>
      <c r="Y13" s="64"/>
      <c r="Z13" s="64"/>
      <c r="AA13" s="64"/>
      <c r="AB13" s="64"/>
      <c r="AC13" s="64"/>
      <c r="AD13" s="64"/>
      <c r="AE13" s="63"/>
      <c r="AF13" s="56"/>
      <c r="AG13" s="55"/>
      <c r="AH13" s="55"/>
      <c r="AI13" s="2"/>
      <c r="AJ13" s="2"/>
    </row>
    <row r="14" spans="1:41" x14ac:dyDescent="0.2">
      <c r="A14" s="62"/>
      <c r="B14" s="199"/>
      <c r="C14" s="200"/>
      <c r="D14" s="200"/>
      <c r="E14" s="200"/>
      <c r="F14" s="200"/>
      <c r="G14" s="200"/>
      <c r="H14" s="200"/>
      <c r="I14" s="200"/>
      <c r="J14" s="200"/>
      <c r="K14" s="201"/>
      <c r="L14" s="201"/>
      <c r="M14" s="201"/>
      <c r="N14" s="201"/>
      <c r="O14" s="201"/>
      <c r="P14" s="201"/>
      <c r="Q14" s="201"/>
      <c r="R14" s="61"/>
      <c r="S14" s="61"/>
      <c r="T14" s="61"/>
      <c r="U14" s="61"/>
      <c r="V14" s="61"/>
      <c r="W14" s="61"/>
      <c r="X14" s="61"/>
      <c r="Y14" s="61"/>
      <c r="Z14" s="61"/>
      <c r="AA14" s="61"/>
      <c r="AB14" s="61"/>
      <c r="AC14" s="61"/>
      <c r="AD14" s="61"/>
      <c r="AE14" s="60"/>
      <c r="AF14" s="56"/>
      <c r="AG14" s="55"/>
      <c r="AH14" s="55"/>
      <c r="AI14" s="2"/>
      <c r="AJ14" s="2"/>
    </row>
    <row r="15" spans="1:41" ht="13.5" thickBot="1" x14ac:dyDescent="0.25">
      <c r="A15" s="59"/>
      <c r="B15" s="202"/>
      <c r="C15" s="203"/>
      <c r="D15" s="203"/>
      <c r="E15" s="203"/>
      <c r="F15" s="203"/>
      <c r="G15" s="203"/>
      <c r="H15" s="203"/>
      <c r="I15" s="203"/>
      <c r="J15" s="203"/>
      <c r="K15" s="204"/>
      <c r="L15" s="204"/>
      <c r="M15" s="204"/>
      <c r="N15" s="204"/>
      <c r="O15" s="204"/>
      <c r="P15" s="204"/>
      <c r="Q15" s="204"/>
      <c r="R15" s="58"/>
      <c r="S15" s="58"/>
      <c r="T15" s="58"/>
      <c r="U15" s="58"/>
      <c r="V15" s="58"/>
      <c r="W15" s="58"/>
      <c r="X15" s="58"/>
      <c r="Y15" s="58"/>
      <c r="Z15" s="58"/>
      <c r="AA15" s="58"/>
      <c r="AB15" s="58"/>
      <c r="AC15" s="58"/>
      <c r="AD15" s="58"/>
      <c r="AE15" s="57"/>
      <c r="AF15" s="56"/>
      <c r="AG15" s="50"/>
      <c r="AH15" s="50"/>
      <c r="AI15" s="50"/>
      <c r="AJ15" s="50"/>
    </row>
    <row r="16" spans="1:41" ht="13.5" thickBot="1" x14ac:dyDescent="0.25">
      <c r="A16" s="54" t="s">
        <v>64</v>
      </c>
      <c r="B16" s="205"/>
      <c r="C16" s="206"/>
      <c r="D16" s="206"/>
      <c r="E16" s="206"/>
      <c r="F16" s="206"/>
      <c r="G16" s="206"/>
      <c r="H16" s="206"/>
      <c r="I16" s="206"/>
      <c r="J16" s="206"/>
      <c r="K16" s="207"/>
      <c r="L16" s="207"/>
      <c r="M16" s="207"/>
      <c r="N16" s="207"/>
      <c r="O16" s="207"/>
      <c r="P16" s="207"/>
      <c r="Q16" s="207"/>
      <c r="R16" s="53"/>
      <c r="S16" s="53"/>
      <c r="T16" s="53"/>
      <c r="U16" s="53"/>
      <c r="V16" s="53"/>
      <c r="W16" s="53"/>
      <c r="X16" s="53"/>
      <c r="Y16" s="53"/>
      <c r="Z16" s="53"/>
      <c r="AA16" s="53"/>
      <c r="AB16" s="53"/>
      <c r="AC16" s="53"/>
      <c r="AD16" s="53"/>
      <c r="AE16" s="52"/>
      <c r="AF16" s="50"/>
    </row>
    <row r="17" spans="1:1" x14ac:dyDescent="0.2">
      <c r="A17" s="51"/>
    </row>
    <row r="27" spans="1:1" x14ac:dyDescent="0.2">
      <c r="A27" s="50"/>
    </row>
    <row r="28" spans="1:1" x14ac:dyDescent="0.2">
      <c r="A28" s="50"/>
    </row>
    <row r="30" spans="1:1" x14ac:dyDescent="0.2">
      <c r="A30" s="50"/>
    </row>
    <row r="31" spans="1:1" x14ac:dyDescent="0.2">
      <c r="A31" s="2"/>
    </row>
    <row r="32" spans="1:1" x14ac:dyDescent="0.2">
      <c r="A32" s="2"/>
    </row>
    <row r="33" spans="1:1" x14ac:dyDescent="0.2">
      <c r="A33" s="50"/>
    </row>
    <row r="34" spans="1:1" x14ac:dyDescent="0.2">
      <c r="A34" s="50"/>
    </row>
    <row r="35" spans="1:1" x14ac:dyDescent="0.2">
      <c r="A35" s="2"/>
    </row>
    <row r="36" spans="1:1" x14ac:dyDescent="0.2">
      <c r="A36" s="50"/>
    </row>
    <row r="37" spans="1:1" x14ac:dyDescent="0.2">
      <c r="A37" s="50"/>
    </row>
    <row r="38" spans="1:1" x14ac:dyDescent="0.2">
      <c r="A38" s="2"/>
    </row>
    <row r="39" spans="1:1" x14ac:dyDescent="0.2">
      <c r="A39" s="50"/>
    </row>
    <row r="40" spans="1:1" x14ac:dyDescent="0.2">
      <c r="A40" s="50"/>
    </row>
    <row r="41" spans="1:1" x14ac:dyDescent="0.2">
      <c r="A41" s="50"/>
    </row>
    <row r="42" spans="1:1" x14ac:dyDescent="0.2">
      <c r="A42" s="2"/>
    </row>
  </sheetData>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R31"/>
  <sheetViews>
    <sheetView workbookViewId="0">
      <pane xSplit="3" ySplit="1" topLeftCell="AG2" activePane="bottomRight" state="frozen"/>
      <selection pane="topRight" activeCell="C1" sqref="C1"/>
      <selection pane="bottomLeft" activeCell="A2" sqref="A2"/>
      <selection pane="bottomRight" activeCell="AL21" sqref="AL21"/>
    </sheetView>
  </sheetViews>
  <sheetFormatPr defaultColWidth="9.140625" defaultRowHeight="12.75" x14ac:dyDescent="0.2"/>
  <cols>
    <col min="1" max="1" width="16.85546875" style="188" customWidth="1"/>
    <col min="2" max="2" width="16.85546875" style="189" customWidth="1"/>
    <col min="3" max="3" width="9.140625" style="190"/>
    <col min="4" max="15" width="17" style="172" customWidth="1"/>
    <col min="16" max="16" width="17.42578125" style="172" customWidth="1"/>
    <col min="17" max="19" width="17" style="172" customWidth="1"/>
    <col min="20" max="20" width="17.42578125" style="172" customWidth="1"/>
    <col min="21" max="23" width="17" style="172" customWidth="1"/>
    <col min="24" max="24" width="17.42578125" style="172" customWidth="1"/>
    <col min="25" max="27" width="17" style="172" customWidth="1"/>
    <col min="28" max="28" width="17.42578125" style="172" customWidth="1"/>
    <col min="29" max="31" width="17" style="172" customWidth="1"/>
    <col min="32" max="32" width="17.42578125" style="172" customWidth="1"/>
    <col min="33" max="35" width="17" style="172" customWidth="1"/>
    <col min="36" max="36" width="17.42578125" style="172" customWidth="1"/>
    <col min="37" max="39" width="17" style="172" customWidth="1"/>
    <col min="40" max="40" width="17.42578125" style="172" customWidth="1"/>
    <col min="41" max="43" width="17" style="172" customWidth="1"/>
    <col min="44" max="44" width="17.42578125" style="172" customWidth="1"/>
    <col min="45" max="16384" width="9.140625" style="128"/>
  </cols>
  <sheetData>
    <row r="1" spans="1:44" ht="38.25" x14ac:dyDescent="0.2">
      <c r="A1" s="182" t="s">
        <v>6</v>
      </c>
      <c r="B1" s="183" t="s">
        <v>7</v>
      </c>
      <c r="C1" s="184" t="s">
        <v>65</v>
      </c>
      <c r="D1" s="127" t="s">
        <v>20</v>
      </c>
      <c r="E1" s="127" t="s">
        <v>66</v>
      </c>
      <c r="F1" s="127" t="s">
        <v>67</v>
      </c>
      <c r="G1" s="127" t="s">
        <v>68</v>
      </c>
      <c r="H1" s="127" t="s">
        <v>69</v>
      </c>
      <c r="I1" s="127" t="s">
        <v>70</v>
      </c>
      <c r="J1" s="127" t="s">
        <v>71</v>
      </c>
      <c r="K1" s="127" t="s">
        <v>72</v>
      </c>
      <c r="L1" s="127" t="s">
        <v>73</v>
      </c>
      <c r="M1" s="127" t="s">
        <v>78</v>
      </c>
      <c r="N1" s="127" t="s">
        <v>79</v>
      </c>
      <c r="O1" s="127" t="s">
        <v>80</v>
      </c>
      <c r="P1" s="138" t="s">
        <v>81</v>
      </c>
      <c r="Q1" s="127" t="s">
        <v>82</v>
      </c>
      <c r="R1" s="127" t="s">
        <v>83</v>
      </c>
      <c r="S1" s="127" t="s">
        <v>84</v>
      </c>
      <c r="T1" s="138" t="s">
        <v>85</v>
      </c>
      <c r="U1" s="127" t="s">
        <v>87</v>
      </c>
      <c r="V1" s="127" t="s">
        <v>88</v>
      </c>
      <c r="W1" s="127" t="s">
        <v>89</v>
      </c>
      <c r="X1" s="138" t="s">
        <v>90</v>
      </c>
      <c r="Y1" s="127" t="s">
        <v>91</v>
      </c>
      <c r="Z1" s="127" t="s">
        <v>92</v>
      </c>
      <c r="AA1" s="127" t="s">
        <v>93</v>
      </c>
      <c r="AB1" s="138" t="s">
        <v>94</v>
      </c>
      <c r="AC1" s="127" t="s">
        <v>96</v>
      </c>
      <c r="AD1" s="127" t="s">
        <v>97</v>
      </c>
      <c r="AE1" s="127" t="s">
        <v>98</v>
      </c>
      <c r="AF1" s="138" t="s">
        <v>99</v>
      </c>
      <c r="AG1" s="127" t="s">
        <v>100</v>
      </c>
      <c r="AH1" s="127" t="s">
        <v>101</v>
      </c>
      <c r="AI1" s="127" t="s">
        <v>102</v>
      </c>
      <c r="AJ1" s="138" t="s">
        <v>103</v>
      </c>
      <c r="AK1" s="127" t="s">
        <v>105</v>
      </c>
      <c r="AL1" s="127" t="s">
        <v>106</v>
      </c>
      <c r="AM1" s="127" t="s">
        <v>107</v>
      </c>
      <c r="AN1" s="138" t="s">
        <v>108</v>
      </c>
      <c r="AO1" s="127" t="s">
        <v>109</v>
      </c>
      <c r="AP1" s="127" t="s">
        <v>110</v>
      </c>
      <c r="AQ1" s="127" t="s">
        <v>111</v>
      </c>
      <c r="AR1" s="138" t="s">
        <v>112</v>
      </c>
    </row>
    <row r="2" spans="1:44" ht="13.7" customHeight="1" x14ac:dyDescent="0.2">
      <c r="A2" s="185" t="str">
        <f>'general info'!D2</f>
        <v>Richtersius ingemari sp.nov.</v>
      </c>
      <c r="B2" s="186" t="str">
        <f>'general info'!D3</f>
        <v>SE.002</v>
      </c>
      <c r="C2" s="187" t="str">
        <f>animals!B1</f>
        <v>SL7_D</v>
      </c>
      <c r="D2" s="178">
        <f>IF(animals!B3&gt;0,animals!B3,"")</f>
        <v>502.06</v>
      </c>
      <c r="E2" s="174">
        <f>IF(animals!B5&gt;0,animals!B5,"")</f>
        <v>66.94</v>
      </c>
      <c r="F2" s="179">
        <f>IF(animals!B6&gt;0,animals!B6,"")</f>
        <v>48.02</v>
      </c>
      <c r="G2" s="179">
        <f>IF(animals!B7&gt;0,animals!B7,"")</f>
        <v>4.2</v>
      </c>
      <c r="H2" s="179">
        <f>IF(animals!B8&gt;0,animals!B8,"")</f>
        <v>1.52</v>
      </c>
      <c r="I2" s="180" t="str">
        <f>IF(animals!B9&gt;0,animals!B9,"")</f>
        <v/>
      </c>
      <c r="J2" s="181">
        <f>IF(animals!B11&gt;0,animals!B11,"")</f>
        <v>7.28</v>
      </c>
      <c r="K2" s="179">
        <f>IF(animals!B12&gt;0,animals!B12,"")</f>
        <v>6.71</v>
      </c>
      <c r="L2" s="179">
        <f>IF(animals!B13&gt;0,animals!B13,"")</f>
        <v>15.96</v>
      </c>
      <c r="M2" s="174">
        <f>IF(animals!B15&gt;0,animals!B15,"")</f>
        <v>8.1199999999999992</v>
      </c>
      <c r="N2" s="174">
        <f>IF(animals!B16&gt;0,animals!B16,"")</f>
        <v>15.16</v>
      </c>
      <c r="O2" s="179">
        <f>IF(animals!B17&gt;0,animals!B17,"")</f>
        <v>12.36</v>
      </c>
      <c r="P2" s="179">
        <f>IF(animals!B18&gt;0,animals!B18,"")</f>
        <v>53.562005277044847</v>
      </c>
      <c r="Q2" s="179">
        <f>IF(animals!B19&gt;0,animals!B19,"")</f>
        <v>8.25</v>
      </c>
      <c r="R2" s="179">
        <f>IF(animals!B20&gt;0,animals!B20,"")</f>
        <v>14.68</v>
      </c>
      <c r="S2" s="179">
        <f>IF(animals!B21&gt;0,animals!B21,"")</f>
        <v>11</v>
      </c>
      <c r="T2" s="179">
        <f>IF(animals!B22&gt;0,animals!B22,"")</f>
        <v>56.198910081743868</v>
      </c>
      <c r="U2" s="174">
        <f>IF(animals!B24&gt;0,animals!B24,"")</f>
        <v>7.55</v>
      </c>
      <c r="V2" s="174">
        <f>IF(animals!B25&gt;0,animals!B25,"")</f>
        <v>15.22</v>
      </c>
      <c r="W2" s="174">
        <f>IF(animals!B26&gt;0,animals!B26,"")</f>
        <v>11.33</v>
      </c>
      <c r="X2" s="174">
        <f>IF(animals!B27&gt;0,animals!B27,"")</f>
        <v>49.605781865965831</v>
      </c>
      <c r="Y2" s="174">
        <f>IF(animals!B28&gt;0,animals!B28,"")</f>
        <v>8.67</v>
      </c>
      <c r="Z2" s="179">
        <f>IF(animals!B29&gt;0,animals!B29,"")</f>
        <v>14.19</v>
      </c>
      <c r="AA2" s="179">
        <f>IF(animals!B30&gt;0,animals!B30,"")</f>
        <v>10.41</v>
      </c>
      <c r="AB2" s="179">
        <f>IF(animals!B31&gt;0,animals!B31,"")</f>
        <v>61.099365750528548</v>
      </c>
      <c r="AC2" s="174">
        <f>IF(animals!B33&gt;0,animals!B33,"")</f>
        <v>7.55</v>
      </c>
      <c r="AD2" s="174">
        <f>IF(animals!B34&gt;0,animals!B34,"")</f>
        <v>14.5</v>
      </c>
      <c r="AE2" s="174">
        <f>IF(animals!B35&gt;0,animals!B35,"")</f>
        <v>10.75</v>
      </c>
      <c r="AF2" s="174">
        <f>IF(animals!B36&gt;0,animals!B36,"")</f>
        <v>52.068965517241381</v>
      </c>
      <c r="AG2" s="174">
        <f>IF(animals!B37&gt;0,animals!B37,"")</f>
        <v>9.1199999999999992</v>
      </c>
      <c r="AH2" s="174">
        <f>IF(animals!B38&gt;0,animals!B38,"")</f>
        <v>14.88</v>
      </c>
      <c r="AI2" s="174">
        <f>IF(animals!B39&gt;0,animals!B39,"")</f>
        <v>10.95</v>
      </c>
      <c r="AJ2" s="174">
        <f>IF(animals!B40&gt;0,animals!B40,"")</f>
        <v>61.290322580645153</v>
      </c>
      <c r="AK2" s="174" t="str">
        <f>IF(animals!B42&gt;0,animals!B42,"")</f>
        <v/>
      </c>
      <c r="AL2" s="174" t="str">
        <f>IF(animals!B43&gt;0,animals!B43,"")</f>
        <v/>
      </c>
      <c r="AM2" s="174" t="str">
        <f>IF(animals!B44&gt;0,animals!B44,"")</f>
        <v/>
      </c>
      <c r="AN2" s="174" t="str">
        <f>IF(animals!B45&gt;0,animals!B45,"")</f>
        <v/>
      </c>
      <c r="AO2" s="174" t="str">
        <f>IF(animals!B46&gt;0,animals!B46,"")</f>
        <v/>
      </c>
      <c r="AP2" s="174" t="str">
        <f>IF(animals!B47&gt;0,animals!B47,"")</f>
        <v/>
      </c>
      <c r="AQ2" s="174" t="str">
        <f>IF(animals!B48&gt;0,animals!B48,"")</f>
        <v/>
      </c>
      <c r="AR2" s="174" t="str">
        <f>IF(animals!B49&gt;0,animals!B49,"")</f>
        <v/>
      </c>
    </row>
    <row r="3" spans="1:44" x14ac:dyDescent="0.2">
      <c r="A3" s="182" t="str">
        <f>A$2</f>
        <v>Richtersius ingemari sp.nov.</v>
      </c>
      <c r="B3" s="183" t="str">
        <f t="shared" ref="A3:B19" si="0">B$2</f>
        <v>SE.002</v>
      </c>
      <c r="C3" s="187" t="str">
        <f>animals!D1</f>
        <v>SL7_B</v>
      </c>
      <c r="D3" s="178">
        <f>IF(animals!D3&gt;0,animals!D3,"")</f>
        <v>457.25</v>
      </c>
      <c r="E3" s="174" t="str">
        <f>IF(animals!D5&gt;0,animals!D5,"")</f>
        <v/>
      </c>
      <c r="F3" s="179" t="str">
        <f>IF(animals!D6&gt;0,animals!D6,"")</f>
        <v/>
      </c>
      <c r="G3" s="179" t="str">
        <f>IF(animals!D7&gt;0,animals!D7,"")</f>
        <v/>
      </c>
      <c r="H3" s="179" t="str">
        <f>IF(animals!D8&gt;0,animals!D8,"")</f>
        <v/>
      </c>
      <c r="I3" s="180" t="str">
        <f>IF(animals!D9&gt;0,animals!D9,"")</f>
        <v/>
      </c>
      <c r="J3" s="181" t="str">
        <f>IF(animals!D11&gt;0,animals!D11,"")</f>
        <v/>
      </c>
      <c r="K3" s="179" t="str">
        <f>IF(animals!D12&gt;0,animals!D12,"")</f>
        <v/>
      </c>
      <c r="L3" s="179" t="str">
        <f>IF(animals!D13&gt;0,animals!D13,"")</f>
        <v/>
      </c>
      <c r="M3" s="174" t="str">
        <f>IF(animals!D15&gt;0,animals!D15,"")</f>
        <v/>
      </c>
      <c r="N3" s="174" t="str">
        <f>IF(animals!D16&gt;0,animals!D16,"")</f>
        <v/>
      </c>
      <c r="O3" s="179" t="str">
        <f>IF(animals!D17&gt;0,animals!D17,"")</f>
        <v/>
      </c>
      <c r="P3" s="179" t="str">
        <f>IF(animals!D18&gt;0,animals!D18,"")</f>
        <v/>
      </c>
      <c r="Q3" s="179" t="str">
        <f>IF(animals!D19&gt;0,animals!D19,"")</f>
        <v/>
      </c>
      <c r="R3" s="179" t="str">
        <f>IF(animals!D20&gt;0,animals!D20,"")</f>
        <v/>
      </c>
      <c r="S3" s="179" t="str">
        <f>IF(animals!D21&gt;0,animals!D21,"")</f>
        <v/>
      </c>
      <c r="T3" s="179" t="str">
        <f>IF(animals!D22&gt;0,animals!D22,"")</f>
        <v/>
      </c>
      <c r="U3" s="174" t="str">
        <f>IF(animals!D24&gt;0,animals!D24,"")</f>
        <v/>
      </c>
      <c r="V3" s="174" t="str">
        <f>IF(animals!D25&gt;0,animals!D25,"")</f>
        <v/>
      </c>
      <c r="W3" s="174" t="str">
        <f>IF(animals!D26&gt;0,animals!D26,"")</f>
        <v/>
      </c>
      <c r="X3" s="174" t="str">
        <f>IF(animals!D27&gt;0,animals!D27,"")</f>
        <v/>
      </c>
      <c r="Y3" s="174" t="str">
        <f>IF(animals!D28&gt;0,animals!D28,"")</f>
        <v/>
      </c>
      <c r="Z3" s="179" t="str">
        <f>IF(animals!D29&gt;0,animals!D29,"")</f>
        <v/>
      </c>
      <c r="AA3" s="179" t="str">
        <f>IF(animals!D30&gt;0,animals!D30,"")</f>
        <v/>
      </c>
      <c r="AB3" s="179" t="str">
        <f>IF(animals!D31&gt;0,animals!D31,"")</f>
        <v/>
      </c>
      <c r="AC3" s="174" t="str">
        <f>IF(animals!D33&gt;0,animals!D33,"")</f>
        <v/>
      </c>
      <c r="AD3" s="174" t="str">
        <f>IF(animals!D34&gt;0,animals!D34,"")</f>
        <v/>
      </c>
      <c r="AE3" s="174" t="str">
        <f>IF(animals!D35&gt;0,animals!D35,"")</f>
        <v/>
      </c>
      <c r="AF3" s="174" t="str">
        <f>IF(animals!D36&gt;0,animals!D36,"")</f>
        <v/>
      </c>
      <c r="AG3" s="174" t="str">
        <f>IF(animals!D37&gt;0,animals!D37,"")</f>
        <v/>
      </c>
      <c r="AH3" s="174" t="str">
        <f>IF(animals!D38&gt;0,animals!D38,"")</f>
        <v/>
      </c>
      <c r="AI3" s="174" t="str">
        <f>IF(animals!D39&gt;0,animals!D39,"")</f>
        <v/>
      </c>
      <c r="AJ3" s="174" t="str">
        <f>IF(animals!D40&gt;0,animals!D40,"")</f>
        <v/>
      </c>
      <c r="AK3" s="174" t="str">
        <f>IF(animals!D42&gt;0,animals!D42,"")</f>
        <v/>
      </c>
      <c r="AL3" s="174" t="str">
        <f>IF(animals!D43&gt;0,animals!D43,"")</f>
        <v/>
      </c>
      <c r="AM3" s="174" t="str">
        <f>IF(animals!D44&gt;0,animals!D44,"")</f>
        <v/>
      </c>
      <c r="AN3" s="174" t="str">
        <f>IF(animals!D45&gt;0,animals!D45,"")</f>
        <v/>
      </c>
      <c r="AO3" s="174" t="str">
        <f>IF(animals!D46&gt;0,animals!D46,"")</f>
        <v/>
      </c>
      <c r="AP3" s="174" t="str">
        <f>IF(animals!D47&gt;0,animals!D47,"")</f>
        <v/>
      </c>
      <c r="AQ3" s="174" t="str">
        <f>IF(animals!D48&gt;0,animals!D48,"")</f>
        <v/>
      </c>
      <c r="AR3" s="174" t="str">
        <f>IF(animals!D49&gt;0,animals!D49,"")</f>
        <v/>
      </c>
    </row>
    <row r="4" spans="1:44" x14ac:dyDescent="0.2">
      <c r="A4" s="182" t="str">
        <f t="shared" si="0"/>
        <v>Richtersius ingemari sp.nov.</v>
      </c>
      <c r="B4" s="183" t="str">
        <f t="shared" si="0"/>
        <v>SE.002</v>
      </c>
      <c r="C4" s="187" t="str">
        <f>animals!F1</f>
        <v>SL9_A</v>
      </c>
      <c r="D4" s="178" t="str">
        <f>IF(animals!F3&gt;0,animals!F3,"")</f>
        <v/>
      </c>
      <c r="E4" s="174" t="str">
        <f>IF(animals!F5&gt;0,animals!F5,"")</f>
        <v/>
      </c>
      <c r="F4" s="179" t="str">
        <f>IF(animals!F6&gt;0,animals!F6,"")</f>
        <v/>
      </c>
      <c r="G4" s="179" t="str">
        <f>IF(animals!F7&gt;0,animals!F7,"")</f>
        <v/>
      </c>
      <c r="H4" s="179" t="str">
        <f>IF(animals!F8&gt;0,animals!F8,"")</f>
        <v/>
      </c>
      <c r="I4" s="180" t="str">
        <f>IF(animals!F9&gt;0,animals!F9,"")</f>
        <v/>
      </c>
      <c r="J4" s="181" t="str">
        <f>IF(animals!F11&gt;0,animals!F11,"")</f>
        <v/>
      </c>
      <c r="K4" s="179" t="str">
        <f>IF(animals!F12&gt;0,animals!F12,"")</f>
        <v/>
      </c>
      <c r="L4" s="179" t="str">
        <f>IF(animals!F13&gt;0,animals!F13,"")</f>
        <v/>
      </c>
      <c r="M4" s="174" t="str">
        <f>IF(animals!F15&gt;0,animals!F15,"")</f>
        <v/>
      </c>
      <c r="N4" s="174" t="str">
        <f>IF(animals!F16&gt;0,animals!F16,"")</f>
        <v/>
      </c>
      <c r="O4" s="179" t="str">
        <f>IF(animals!F17&gt;0,animals!F17,"")</f>
        <v/>
      </c>
      <c r="P4" s="179" t="str">
        <f>IF(animals!F18&gt;0,animals!F18,"")</f>
        <v/>
      </c>
      <c r="Q4" s="179" t="str">
        <f>IF(animals!F19&gt;0,animals!F19,"")</f>
        <v/>
      </c>
      <c r="R4" s="179" t="str">
        <f>IF(animals!F20&gt;0,animals!F20,"")</f>
        <v/>
      </c>
      <c r="S4" s="179" t="str">
        <f>IF(animals!F21&gt;0,animals!F21,"")</f>
        <v/>
      </c>
      <c r="T4" s="179" t="str">
        <f>IF(animals!F22&gt;0,animals!F22,"")</f>
        <v/>
      </c>
      <c r="U4" s="174" t="str">
        <f>IF(animals!F24&gt;0,animals!F24,"")</f>
        <v/>
      </c>
      <c r="V4" s="174" t="str">
        <f>IF(animals!F25&gt;0,animals!F25,"")</f>
        <v/>
      </c>
      <c r="W4" s="174" t="str">
        <f>IF(animals!F26&gt;0,animals!F26,"")</f>
        <v/>
      </c>
      <c r="X4" s="174" t="str">
        <f>IF(animals!F27&gt;0,animals!F27,"")</f>
        <v/>
      </c>
      <c r="Y4" s="174" t="str">
        <f>IF(animals!F28&gt;0,animals!F28,"")</f>
        <v/>
      </c>
      <c r="Z4" s="179" t="str">
        <f>IF(animals!F29&gt;0,animals!F29,"")</f>
        <v/>
      </c>
      <c r="AA4" s="179" t="str">
        <f>IF(animals!F30&gt;0,animals!F30,"")</f>
        <v/>
      </c>
      <c r="AB4" s="179" t="str">
        <f>IF(animals!F31&gt;0,animals!F31,"")</f>
        <v/>
      </c>
      <c r="AC4" s="174" t="str">
        <f>IF(animals!F33&gt;0,animals!F33,"")</f>
        <v/>
      </c>
      <c r="AD4" s="174" t="str">
        <f>IF(animals!F34&gt;0,animals!F34,"")</f>
        <v/>
      </c>
      <c r="AE4" s="174" t="str">
        <f>IF(animals!F35&gt;0,animals!F35,"")</f>
        <v/>
      </c>
      <c r="AF4" s="174" t="str">
        <f>IF(animals!F36&gt;0,animals!F36,"")</f>
        <v/>
      </c>
      <c r="AG4" s="174" t="str">
        <f>IF(animals!F37&gt;0,animals!F37,"")</f>
        <v/>
      </c>
      <c r="AH4" s="174" t="str">
        <f>IF(animals!F38&gt;0,animals!F38,"")</f>
        <v/>
      </c>
      <c r="AI4" s="174" t="str">
        <f>IF(animals!F39&gt;0,animals!F39,"")</f>
        <v/>
      </c>
      <c r="AJ4" s="174" t="str">
        <f>IF(animals!F40&gt;0,animals!F40,"")</f>
        <v/>
      </c>
      <c r="AK4" s="174" t="str">
        <f>IF(animals!F42&gt;0,animals!F42,"")</f>
        <v/>
      </c>
      <c r="AL4" s="174" t="str">
        <f>IF(animals!F43&gt;0,animals!F43,"")</f>
        <v/>
      </c>
      <c r="AM4" s="174" t="str">
        <f>IF(animals!F44&gt;0,animals!F44,"")</f>
        <v/>
      </c>
      <c r="AN4" s="174" t="str">
        <f>IF(animals!F45&gt;0,animals!F45,"")</f>
        <v/>
      </c>
      <c r="AO4" s="174" t="str">
        <f>IF(animals!F46&gt;0,animals!F46,"")</f>
        <v/>
      </c>
      <c r="AP4" s="174" t="str">
        <f>IF(animals!F47&gt;0,animals!F47,"")</f>
        <v/>
      </c>
      <c r="AQ4" s="174" t="str">
        <f>IF(animals!F48&gt;0,animals!F48,"")</f>
        <v/>
      </c>
      <c r="AR4" s="174" t="str">
        <f>IF(animals!F49&gt;0,animals!F49,"")</f>
        <v/>
      </c>
    </row>
    <row r="5" spans="1:44" x14ac:dyDescent="0.2">
      <c r="A5" s="182" t="str">
        <f t="shared" si="0"/>
        <v>Richtersius ingemari sp.nov.</v>
      </c>
      <c r="B5" s="183" t="str">
        <f t="shared" si="0"/>
        <v>SE.002</v>
      </c>
      <c r="C5" s="187">
        <f>animals!H1</f>
        <v>0</v>
      </c>
      <c r="D5" s="178" t="str">
        <f>IF(animals!H3&gt;0,animals!H3,"")</f>
        <v/>
      </c>
      <c r="E5" s="174" t="str">
        <f>IF(animals!H5&gt;0,animals!H5,"")</f>
        <v/>
      </c>
      <c r="F5" s="179" t="str">
        <f>IF(animals!H6&gt;0,animals!H6,"")</f>
        <v/>
      </c>
      <c r="G5" s="179" t="str">
        <f>IF(animals!H7&gt;0,animals!H7,"")</f>
        <v/>
      </c>
      <c r="H5" s="179" t="str">
        <f>IF(animals!H8&gt;0,animals!H8,"")</f>
        <v/>
      </c>
      <c r="I5" s="180" t="str">
        <f>IF(animals!H9&gt;0,animals!H9,"")</f>
        <v/>
      </c>
      <c r="J5" s="181" t="str">
        <f>IF(animals!H11&gt;0,animals!H11,"")</f>
        <v/>
      </c>
      <c r="K5" s="179" t="str">
        <f>IF(animals!H12&gt;0,animals!H12,"")</f>
        <v/>
      </c>
      <c r="L5" s="179" t="str">
        <f>IF(animals!H13&gt;0,animals!H13,"")</f>
        <v/>
      </c>
      <c r="M5" s="174" t="str">
        <f>IF(animals!H15&gt;0,animals!H15,"")</f>
        <v/>
      </c>
      <c r="N5" s="174" t="str">
        <f>IF(animals!H16&gt;0,animals!H16,"")</f>
        <v/>
      </c>
      <c r="O5" s="179" t="str">
        <f>IF(animals!H17&gt;0,animals!H17,"")</f>
        <v/>
      </c>
      <c r="P5" s="179" t="str">
        <f>IF(animals!H18&gt;0,animals!H18,"")</f>
        <v/>
      </c>
      <c r="Q5" s="179" t="str">
        <f>IF(animals!H19&gt;0,animals!H19,"")</f>
        <v/>
      </c>
      <c r="R5" s="179" t="str">
        <f>IF(animals!H20&gt;0,animals!H20,"")</f>
        <v/>
      </c>
      <c r="S5" s="179" t="str">
        <f>IF(animals!H21&gt;0,animals!H21,"")</f>
        <v/>
      </c>
      <c r="T5" s="179" t="str">
        <f>IF(animals!H22&gt;0,animals!H22,"")</f>
        <v/>
      </c>
      <c r="U5" s="174" t="str">
        <f>IF(animals!H24&gt;0,animals!H24,"")</f>
        <v/>
      </c>
      <c r="V5" s="174" t="str">
        <f>IF(animals!H25&gt;0,animals!H25,"")</f>
        <v/>
      </c>
      <c r="W5" s="174" t="str">
        <f>IF(animals!H26&gt;0,animals!H26,"")</f>
        <v/>
      </c>
      <c r="X5" s="174" t="str">
        <f>IF(animals!H27&gt;0,animals!H27,"")</f>
        <v/>
      </c>
      <c r="Y5" s="174" t="str">
        <f>IF(animals!H28&gt;0,animals!H28,"")</f>
        <v/>
      </c>
      <c r="Z5" s="179" t="str">
        <f>IF(animals!H29&gt;0,animals!H29,"")</f>
        <v/>
      </c>
      <c r="AA5" s="179" t="str">
        <f>IF(animals!H30&gt;0,animals!H30,"")</f>
        <v/>
      </c>
      <c r="AB5" s="179" t="str">
        <f>IF(animals!H31&gt;0,animals!H31,"")</f>
        <v/>
      </c>
      <c r="AC5" s="174" t="str">
        <f>IF(animals!H33&gt;0,animals!H33,"")</f>
        <v/>
      </c>
      <c r="AD5" s="174" t="str">
        <f>IF(animals!H34&gt;0,animals!H34,"")</f>
        <v/>
      </c>
      <c r="AE5" s="174" t="str">
        <f>IF(animals!H35&gt;0,animals!H35,"")</f>
        <v/>
      </c>
      <c r="AF5" s="174" t="str">
        <f>IF(animals!H36&gt;0,animals!H36,"")</f>
        <v/>
      </c>
      <c r="AG5" s="174" t="str">
        <f>IF(animals!H37&gt;0,animals!H37,"")</f>
        <v/>
      </c>
      <c r="AH5" s="174" t="str">
        <f>IF(animals!H38&gt;0,animals!H38,"")</f>
        <v/>
      </c>
      <c r="AI5" s="174" t="str">
        <f>IF(animals!H39&gt;0,animals!H39,"")</f>
        <v/>
      </c>
      <c r="AJ5" s="174" t="str">
        <f>IF(animals!H40&gt;0,animals!H40,"")</f>
        <v/>
      </c>
      <c r="AK5" s="174" t="str">
        <f>IF(animals!H42&gt;0,animals!H42,"")</f>
        <v/>
      </c>
      <c r="AL5" s="174" t="str">
        <f>IF(animals!H43&gt;0,animals!H43,"")</f>
        <v/>
      </c>
      <c r="AM5" s="174" t="str">
        <f>IF(animals!H44&gt;0,animals!H44,"")</f>
        <v/>
      </c>
      <c r="AN5" s="174" t="str">
        <f>IF(animals!H45&gt;0,animals!H45,"")</f>
        <v/>
      </c>
      <c r="AO5" s="174" t="str">
        <f>IF(animals!H46&gt;0,animals!H46,"")</f>
        <v/>
      </c>
      <c r="AP5" s="174" t="str">
        <f>IF(animals!H47&gt;0,animals!H47,"")</f>
        <v/>
      </c>
      <c r="AQ5" s="174" t="str">
        <f>IF(animals!H48&gt;0,animals!H48,"")</f>
        <v/>
      </c>
      <c r="AR5" s="174" t="str">
        <f>IF(animals!H49&gt;0,animals!H49,"")</f>
        <v/>
      </c>
    </row>
    <row r="6" spans="1:44" x14ac:dyDescent="0.2">
      <c r="A6" s="182" t="str">
        <f t="shared" si="0"/>
        <v>Richtersius ingemari sp.nov.</v>
      </c>
      <c r="B6" s="183" t="str">
        <f t="shared" si="0"/>
        <v>SE.002</v>
      </c>
      <c r="C6" s="187">
        <f>animals!J1</f>
        <v>0</v>
      </c>
      <c r="D6" s="178" t="str">
        <f>IF(animals!J3&gt;0,animals!J3,"")</f>
        <v/>
      </c>
      <c r="E6" s="174" t="str">
        <f>IF(animals!J5&gt;0,animals!J5,"")</f>
        <v/>
      </c>
      <c r="F6" s="179" t="str">
        <f>IF(animals!J6&gt;0,animals!J6,"")</f>
        <v/>
      </c>
      <c r="G6" s="179" t="str">
        <f>IF(animals!J7&gt;0,animals!J7,"")</f>
        <v/>
      </c>
      <c r="H6" s="179" t="str">
        <f>IF(animals!J8&gt;0,animals!J8,"")</f>
        <v/>
      </c>
      <c r="I6" s="180" t="str">
        <f>IF(animals!J9&gt;0,animals!J9,"")</f>
        <v/>
      </c>
      <c r="J6" s="181" t="str">
        <f>IF(animals!J11&gt;0,animals!J11,"")</f>
        <v/>
      </c>
      <c r="K6" s="179" t="str">
        <f>IF(animals!J12&gt;0,animals!J12,"")</f>
        <v/>
      </c>
      <c r="L6" s="179" t="str">
        <f>IF(animals!J13&gt;0,animals!J13,"")</f>
        <v/>
      </c>
      <c r="M6" s="174" t="str">
        <f>IF(animals!J15&gt;0,animals!J15,"")</f>
        <v/>
      </c>
      <c r="N6" s="174" t="str">
        <f>IF(animals!J16&gt;0,animals!J16,"")</f>
        <v/>
      </c>
      <c r="O6" s="179" t="str">
        <f>IF(animals!J17&gt;0,animals!J17,"")</f>
        <v/>
      </c>
      <c r="P6" s="179" t="str">
        <f>IF(animals!J18&gt;0,animals!J18,"")</f>
        <v/>
      </c>
      <c r="Q6" s="179" t="str">
        <f>IF(animals!J19&gt;0,animals!J19,"")</f>
        <v/>
      </c>
      <c r="R6" s="179" t="str">
        <f>IF(animals!J20&gt;0,animals!J20,"")</f>
        <v/>
      </c>
      <c r="S6" s="179" t="str">
        <f>IF(animals!J21&gt;0,animals!J21,"")</f>
        <v/>
      </c>
      <c r="T6" s="179" t="str">
        <f>IF(animals!J22&gt;0,animals!J22,"")</f>
        <v/>
      </c>
      <c r="U6" s="174" t="str">
        <f>IF(animals!J24&gt;0,animals!J24,"")</f>
        <v/>
      </c>
      <c r="V6" s="174" t="str">
        <f>IF(animals!J25&gt;0,animals!J25,"")</f>
        <v/>
      </c>
      <c r="W6" s="174" t="str">
        <f>IF(animals!J26&gt;0,animals!J26,"")</f>
        <v/>
      </c>
      <c r="X6" s="174" t="str">
        <f>IF(animals!J27&gt;0,animals!J27,"")</f>
        <v/>
      </c>
      <c r="Y6" s="174" t="str">
        <f>IF(animals!J28&gt;0,animals!J28,"")</f>
        <v/>
      </c>
      <c r="Z6" s="179" t="str">
        <f>IF(animals!J29&gt;0,animals!J29,"")</f>
        <v/>
      </c>
      <c r="AA6" s="179" t="str">
        <f>IF(animals!J30&gt;0,animals!J30,"")</f>
        <v/>
      </c>
      <c r="AB6" s="179" t="str">
        <f>IF(animals!J31&gt;0,animals!J31,"")</f>
        <v/>
      </c>
      <c r="AC6" s="174" t="str">
        <f>IF(animals!J33&gt;0,animals!J33,"")</f>
        <v/>
      </c>
      <c r="AD6" s="174" t="str">
        <f>IF(animals!J34&gt;0,animals!J34,"")</f>
        <v/>
      </c>
      <c r="AE6" s="174" t="str">
        <f>IF(animals!J35&gt;0,animals!J35,"")</f>
        <v/>
      </c>
      <c r="AF6" s="174" t="str">
        <f>IF(animals!J36&gt;0,animals!J36,"")</f>
        <v/>
      </c>
      <c r="AG6" s="174" t="str">
        <f>IF(animals!J37&gt;0,animals!J37,"")</f>
        <v/>
      </c>
      <c r="AH6" s="174" t="str">
        <f>IF(animals!J38&gt;0,animals!J38,"")</f>
        <v/>
      </c>
      <c r="AI6" s="174" t="str">
        <f>IF(animals!J39&gt;0,animals!J39,"")</f>
        <v/>
      </c>
      <c r="AJ6" s="174" t="str">
        <f>IF(animals!J40&gt;0,animals!J40,"")</f>
        <v/>
      </c>
      <c r="AK6" s="174" t="str">
        <f>IF(animals!J42&gt;0,animals!J42,"")</f>
        <v/>
      </c>
      <c r="AL6" s="174" t="str">
        <f>IF(animals!J43&gt;0,animals!J43,"")</f>
        <v/>
      </c>
      <c r="AM6" s="174" t="str">
        <f>IF(animals!J44&gt;0,animals!J44,"")</f>
        <v/>
      </c>
      <c r="AN6" s="174" t="str">
        <f>IF(animals!J45&gt;0,animals!J45,"")</f>
        <v/>
      </c>
      <c r="AO6" s="174" t="str">
        <f>IF(animals!J46&gt;0,animals!J46,"")</f>
        <v/>
      </c>
      <c r="AP6" s="174" t="str">
        <f>IF(animals!J47&gt;0,animals!J47,"")</f>
        <v/>
      </c>
      <c r="AQ6" s="174" t="str">
        <f>IF(animals!J48&gt;0,animals!J48,"")</f>
        <v/>
      </c>
      <c r="AR6" s="174" t="str">
        <f>IF(animals!J49&gt;0,animals!J49,"")</f>
        <v/>
      </c>
    </row>
    <row r="7" spans="1:44" x14ac:dyDescent="0.2">
      <c r="A7" s="182" t="str">
        <f t="shared" si="0"/>
        <v>Richtersius ingemari sp.nov.</v>
      </c>
      <c r="B7" s="183" t="str">
        <f t="shared" si="0"/>
        <v>SE.002</v>
      </c>
      <c r="C7" s="187">
        <f>animals!L1</f>
        <v>0</v>
      </c>
      <c r="D7" s="178" t="str">
        <f>IF(animals!L3&gt;0,animals!L3,"")</f>
        <v/>
      </c>
      <c r="E7" s="174" t="str">
        <f>IF(animals!L5&gt;0,animals!L5,"")</f>
        <v/>
      </c>
      <c r="F7" s="179" t="str">
        <f>IF(animals!L6&gt;0,animals!L6,"")</f>
        <v/>
      </c>
      <c r="G7" s="179" t="str">
        <f>IF(animals!L7&gt;0,animals!L7,"")</f>
        <v/>
      </c>
      <c r="H7" s="179" t="str">
        <f>IF(animals!L8&gt;0,animals!L8,"")</f>
        <v/>
      </c>
      <c r="I7" s="180" t="str">
        <f>IF(animals!L9&gt;0,animals!L9,"")</f>
        <v/>
      </c>
      <c r="J7" s="181" t="str">
        <f>IF(animals!L11&gt;0,animals!L11,"")</f>
        <v/>
      </c>
      <c r="K7" s="179" t="str">
        <f>IF(animals!L12&gt;0,animals!L12,"")</f>
        <v/>
      </c>
      <c r="L7" s="179" t="str">
        <f>IF(animals!L13&gt;0,animals!L13,"")</f>
        <v/>
      </c>
      <c r="M7" s="174" t="str">
        <f>IF(animals!L15&gt;0,animals!L15,"")</f>
        <v/>
      </c>
      <c r="N7" s="174" t="str">
        <f>IF(animals!L16&gt;0,animals!L16,"")</f>
        <v/>
      </c>
      <c r="O7" s="179" t="str">
        <f>IF(animals!L17&gt;0,animals!L17,"")</f>
        <v/>
      </c>
      <c r="P7" s="179" t="str">
        <f>IF(animals!L18&gt;0,animals!L18,"")</f>
        <v/>
      </c>
      <c r="Q7" s="179" t="str">
        <f>IF(animals!L19&gt;0,animals!L19,"")</f>
        <v/>
      </c>
      <c r="R7" s="179" t="str">
        <f>IF(animals!L20&gt;0,animals!L20,"")</f>
        <v/>
      </c>
      <c r="S7" s="179" t="str">
        <f>IF(animals!L21&gt;0,animals!L21,"")</f>
        <v/>
      </c>
      <c r="T7" s="179" t="str">
        <f>IF(animals!L22&gt;0,animals!L22,"")</f>
        <v/>
      </c>
      <c r="U7" s="174" t="str">
        <f>IF(animals!L24&gt;0,animals!L24,"")</f>
        <v/>
      </c>
      <c r="V7" s="174" t="str">
        <f>IF(animals!L25&gt;0,animals!L25,"")</f>
        <v/>
      </c>
      <c r="W7" s="174" t="str">
        <f>IF(animals!L26&gt;0,animals!L26,"")</f>
        <v/>
      </c>
      <c r="X7" s="174" t="str">
        <f>IF(animals!L27&gt;0,animals!L27,"")</f>
        <v/>
      </c>
      <c r="Y7" s="174" t="str">
        <f>IF(animals!L28&gt;0,animals!L28,"")</f>
        <v/>
      </c>
      <c r="Z7" s="179" t="str">
        <f>IF(animals!L29&gt;0,animals!L29,"")</f>
        <v/>
      </c>
      <c r="AA7" s="179" t="str">
        <f>IF(animals!L30&gt;0,animals!L30,"")</f>
        <v/>
      </c>
      <c r="AB7" s="179" t="str">
        <f>IF(animals!L31&gt;0,animals!L31,"")</f>
        <v/>
      </c>
      <c r="AC7" s="174" t="str">
        <f>IF(animals!L33&gt;0,animals!L33,"")</f>
        <v/>
      </c>
      <c r="AD7" s="174" t="str">
        <f>IF(animals!L34&gt;0,animals!L34,"")</f>
        <v/>
      </c>
      <c r="AE7" s="174" t="str">
        <f>IF(animals!L35&gt;0,animals!L35,"")</f>
        <v/>
      </c>
      <c r="AF7" s="174" t="str">
        <f>IF(animals!L36&gt;0,animals!L36,"")</f>
        <v/>
      </c>
      <c r="AG7" s="174" t="str">
        <f>IF(animals!L37&gt;0,animals!L37,"")</f>
        <v/>
      </c>
      <c r="AH7" s="174" t="str">
        <f>IF(animals!L38&gt;0,animals!L38,"")</f>
        <v/>
      </c>
      <c r="AI7" s="174" t="str">
        <f>IF(animals!L39&gt;0,animals!L39,"")</f>
        <v/>
      </c>
      <c r="AJ7" s="174" t="str">
        <f>IF(animals!L40&gt;0,animals!L40,"")</f>
        <v/>
      </c>
      <c r="AK7" s="174" t="str">
        <f>IF(animals!L42&gt;0,animals!L42,"")</f>
        <v/>
      </c>
      <c r="AL7" s="174" t="str">
        <f>IF(animals!L43&gt;0,animals!L43,"")</f>
        <v/>
      </c>
      <c r="AM7" s="174" t="str">
        <f>IF(animals!L44&gt;0,animals!L44,"")</f>
        <v/>
      </c>
      <c r="AN7" s="174" t="str">
        <f>IF(animals!L45&gt;0,animals!L45,"")</f>
        <v/>
      </c>
      <c r="AO7" s="174" t="str">
        <f>IF(animals!L46&gt;0,animals!L46,"")</f>
        <v/>
      </c>
      <c r="AP7" s="174" t="str">
        <f>IF(animals!L47&gt;0,animals!L47,"")</f>
        <v/>
      </c>
      <c r="AQ7" s="174" t="str">
        <f>IF(animals!L48&gt;0,animals!L48,"")</f>
        <v/>
      </c>
      <c r="AR7" s="174" t="str">
        <f>IF(animals!L49&gt;0,animals!L49,"")</f>
        <v/>
      </c>
    </row>
    <row r="8" spans="1:44" x14ac:dyDescent="0.2">
      <c r="A8" s="182" t="str">
        <f t="shared" si="0"/>
        <v>Richtersius ingemari sp.nov.</v>
      </c>
      <c r="B8" s="183" t="str">
        <f t="shared" si="0"/>
        <v>SE.002</v>
      </c>
      <c r="C8" s="187">
        <f>animals!N1</f>
        <v>0</v>
      </c>
      <c r="D8" s="178" t="str">
        <f>IF(animals!N3&gt;0,animals!N3,"")</f>
        <v/>
      </c>
      <c r="E8" s="174" t="str">
        <f>IF(animals!N5&gt;0,animals!N5,"")</f>
        <v/>
      </c>
      <c r="F8" s="179" t="str">
        <f>IF(animals!N6&gt;0,animals!N6,"")</f>
        <v/>
      </c>
      <c r="G8" s="179" t="str">
        <f>IF(animals!N7&gt;0,animals!N7,"")</f>
        <v/>
      </c>
      <c r="H8" s="179" t="str">
        <f>IF(animals!N8&gt;0,animals!N8,"")</f>
        <v/>
      </c>
      <c r="I8" s="180" t="str">
        <f>IF(animals!N9&gt;0,animals!N9,"")</f>
        <v/>
      </c>
      <c r="J8" s="181" t="str">
        <f>IF(animals!N11&gt;0,animals!N11,"")</f>
        <v/>
      </c>
      <c r="K8" s="179" t="str">
        <f>IF(animals!N12&gt;0,animals!N12,"")</f>
        <v/>
      </c>
      <c r="L8" s="179" t="str">
        <f>IF(animals!N13&gt;0,animals!N13,"")</f>
        <v/>
      </c>
      <c r="M8" s="174" t="str">
        <f>IF(animals!N15&gt;0,animals!N15,"")</f>
        <v/>
      </c>
      <c r="N8" s="174" t="str">
        <f>IF(animals!N16&gt;0,animals!N16,"")</f>
        <v/>
      </c>
      <c r="O8" s="179" t="str">
        <f>IF(animals!N17&gt;0,animals!N17,"")</f>
        <v/>
      </c>
      <c r="P8" s="179" t="str">
        <f>IF(animals!N18&gt;0,animals!N18,"")</f>
        <v/>
      </c>
      <c r="Q8" s="179" t="str">
        <f>IF(animals!N19&gt;0,animals!N19,"")</f>
        <v/>
      </c>
      <c r="R8" s="179" t="str">
        <f>IF(animals!N20&gt;0,animals!N20,"")</f>
        <v/>
      </c>
      <c r="S8" s="179" t="str">
        <f>IF(animals!N21&gt;0,animals!N21,"")</f>
        <v/>
      </c>
      <c r="T8" s="179" t="str">
        <f>IF(animals!N22&gt;0,animals!N22,"")</f>
        <v/>
      </c>
      <c r="U8" s="174" t="str">
        <f>IF(animals!N24&gt;0,animals!N24,"")</f>
        <v/>
      </c>
      <c r="V8" s="174" t="str">
        <f>IF(animals!N25&gt;0,animals!N25,"")</f>
        <v/>
      </c>
      <c r="W8" s="174" t="str">
        <f>IF(animals!N26&gt;0,animals!N26,"")</f>
        <v/>
      </c>
      <c r="X8" s="174" t="str">
        <f>IF(animals!N27&gt;0,animals!N27,"")</f>
        <v/>
      </c>
      <c r="Y8" s="174" t="str">
        <f>IF(animals!N28&gt;0,animals!N28,"")</f>
        <v/>
      </c>
      <c r="Z8" s="179" t="str">
        <f>IF(animals!N29&gt;0,animals!N29,"")</f>
        <v/>
      </c>
      <c r="AA8" s="179" t="str">
        <f>IF(animals!N30&gt;0,animals!N30,"")</f>
        <v/>
      </c>
      <c r="AB8" s="179" t="str">
        <f>IF(animals!N31&gt;0,animals!N31,"")</f>
        <v/>
      </c>
      <c r="AC8" s="174" t="str">
        <f>IF(animals!N33&gt;0,animals!N33,"")</f>
        <v/>
      </c>
      <c r="AD8" s="174" t="str">
        <f>IF(animals!N34&gt;0,animals!N34,"")</f>
        <v/>
      </c>
      <c r="AE8" s="174" t="str">
        <f>IF(animals!N35&gt;0,animals!N35,"")</f>
        <v/>
      </c>
      <c r="AF8" s="174" t="str">
        <f>IF(animals!N36&gt;0,animals!N36,"")</f>
        <v/>
      </c>
      <c r="AG8" s="174" t="str">
        <f>IF(animals!N37&gt;0,animals!N37,"")</f>
        <v/>
      </c>
      <c r="AH8" s="174" t="str">
        <f>IF(animals!N38&gt;0,animals!N38,"")</f>
        <v/>
      </c>
      <c r="AI8" s="174" t="str">
        <f>IF(animals!N39&gt;0,animals!N39,"")</f>
        <v/>
      </c>
      <c r="AJ8" s="174" t="str">
        <f>IF(animals!N40&gt;0,animals!N40,"")</f>
        <v/>
      </c>
      <c r="AK8" s="174" t="str">
        <f>IF(animals!N42&gt;0,animals!N42,"")</f>
        <v/>
      </c>
      <c r="AL8" s="174" t="str">
        <f>IF(animals!N43&gt;0,animals!N43,"")</f>
        <v/>
      </c>
      <c r="AM8" s="174" t="str">
        <f>IF(animals!N44&gt;0,animals!N44,"")</f>
        <v/>
      </c>
      <c r="AN8" s="174" t="str">
        <f>IF(animals!N45&gt;0,animals!N45,"")</f>
        <v/>
      </c>
      <c r="AO8" s="174" t="str">
        <f>IF(animals!N46&gt;0,animals!N46,"")</f>
        <v/>
      </c>
      <c r="AP8" s="174" t="str">
        <f>IF(animals!N47&gt;0,animals!N47,"")</f>
        <v/>
      </c>
      <c r="AQ8" s="174" t="str">
        <f>IF(animals!N48&gt;0,animals!N48,"")</f>
        <v/>
      </c>
      <c r="AR8" s="174" t="str">
        <f>IF(animals!N49&gt;0,animals!N49,"")</f>
        <v/>
      </c>
    </row>
    <row r="9" spans="1:44" x14ac:dyDescent="0.2">
      <c r="A9" s="182" t="str">
        <f t="shared" si="0"/>
        <v>Richtersius ingemari sp.nov.</v>
      </c>
      <c r="B9" s="183" t="str">
        <f t="shared" si="0"/>
        <v>SE.002</v>
      </c>
      <c r="C9" s="187">
        <f>animals!P1</f>
        <v>0</v>
      </c>
      <c r="D9" s="178" t="str">
        <f>IF(animals!P3&gt;0,animals!P3,"")</f>
        <v/>
      </c>
      <c r="E9" s="174" t="str">
        <f>IF(animals!P5&gt;0,animals!P5,"")</f>
        <v/>
      </c>
      <c r="F9" s="179" t="str">
        <f>IF(animals!P6&gt;0,animals!P6,"")</f>
        <v/>
      </c>
      <c r="G9" s="179" t="str">
        <f>IF(animals!P7&gt;0,animals!P7,"")</f>
        <v/>
      </c>
      <c r="H9" s="179" t="str">
        <f>IF(animals!P8&gt;0,animals!P8,"")</f>
        <v/>
      </c>
      <c r="I9" s="180" t="str">
        <f>IF(animals!P9&gt;0,animals!P9,"")</f>
        <v/>
      </c>
      <c r="J9" s="181" t="str">
        <f>IF(animals!P11&gt;0,animals!P11,"")</f>
        <v/>
      </c>
      <c r="K9" s="179" t="str">
        <f>IF(animals!P12&gt;0,animals!P12,"")</f>
        <v/>
      </c>
      <c r="L9" s="179" t="str">
        <f>IF(animals!P13&gt;0,animals!P13,"")</f>
        <v/>
      </c>
      <c r="M9" s="174" t="str">
        <f>IF(animals!P15&gt;0,animals!P15,"")</f>
        <v/>
      </c>
      <c r="N9" s="174" t="str">
        <f>IF(animals!P16&gt;0,animals!P16,"")</f>
        <v/>
      </c>
      <c r="O9" s="179" t="str">
        <f>IF(animals!P17&gt;0,animals!P17,"")</f>
        <v/>
      </c>
      <c r="P9" s="179" t="str">
        <f>IF(animals!P18&gt;0,animals!P18,"")</f>
        <v/>
      </c>
      <c r="Q9" s="179" t="str">
        <f>IF(animals!P19&gt;0,animals!P19,"")</f>
        <v/>
      </c>
      <c r="R9" s="179" t="str">
        <f>IF(animals!P20&gt;0,animals!P20,"")</f>
        <v/>
      </c>
      <c r="S9" s="179" t="str">
        <f>IF(animals!P21&gt;0,animals!P21,"")</f>
        <v/>
      </c>
      <c r="T9" s="179" t="str">
        <f>IF(animals!P22&gt;0,animals!P22,"")</f>
        <v/>
      </c>
      <c r="U9" s="174" t="str">
        <f>IF(animals!P24&gt;0,animals!P24,"")</f>
        <v/>
      </c>
      <c r="V9" s="174" t="str">
        <f>IF(animals!P25&gt;0,animals!P25,"")</f>
        <v/>
      </c>
      <c r="W9" s="174" t="str">
        <f>IF(animals!P26&gt;0,animals!P26,"")</f>
        <v/>
      </c>
      <c r="X9" s="174" t="str">
        <f>IF(animals!P27&gt;0,animals!P27,"")</f>
        <v/>
      </c>
      <c r="Y9" s="174" t="str">
        <f>IF(animals!P28&gt;0,animals!P28,"")</f>
        <v/>
      </c>
      <c r="Z9" s="179" t="str">
        <f>IF(animals!P29&gt;0,animals!P29,"")</f>
        <v/>
      </c>
      <c r="AA9" s="179" t="str">
        <f>IF(animals!P30&gt;0,animals!P30,"")</f>
        <v/>
      </c>
      <c r="AB9" s="179" t="str">
        <f>IF(animals!P31&gt;0,animals!P31,"")</f>
        <v/>
      </c>
      <c r="AC9" s="174" t="str">
        <f>IF(animals!P33&gt;0,animals!P33,"")</f>
        <v/>
      </c>
      <c r="AD9" s="174" t="str">
        <f>IF(animals!P34&gt;0,animals!P34,"")</f>
        <v/>
      </c>
      <c r="AE9" s="174" t="str">
        <f>IF(animals!P35&gt;0,animals!P35,"")</f>
        <v/>
      </c>
      <c r="AF9" s="174" t="str">
        <f>IF(animals!P36&gt;0,animals!P36,"")</f>
        <v/>
      </c>
      <c r="AG9" s="174" t="str">
        <f>IF(animals!P37&gt;0,animals!P37,"")</f>
        <v/>
      </c>
      <c r="AH9" s="174" t="str">
        <f>IF(animals!P38&gt;0,animals!P38,"")</f>
        <v/>
      </c>
      <c r="AI9" s="174" t="str">
        <f>IF(animals!P39&gt;0,animals!P39,"")</f>
        <v/>
      </c>
      <c r="AJ9" s="174" t="str">
        <f>IF(animals!P40&gt;0,animals!P40,"")</f>
        <v/>
      </c>
      <c r="AK9" s="174" t="str">
        <f>IF(animals!P42&gt;0,animals!P42,"")</f>
        <v/>
      </c>
      <c r="AL9" s="174" t="str">
        <f>IF(animals!P43&gt;0,animals!P43,"")</f>
        <v/>
      </c>
      <c r="AM9" s="174" t="str">
        <f>IF(animals!P44&gt;0,animals!P44,"")</f>
        <v/>
      </c>
      <c r="AN9" s="174" t="str">
        <f>IF(animals!P45&gt;0,animals!P45,"")</f>
        <v/>
      </c>
      <c r="AO9" s="174" t="str">
        <f>IF(animals!P46&gt;0,animals!P46,"")</f>
        <v/>
      </c>
      <c r="AP9" s="174" t="str">
        <f>IF(animals!P47&gt;0,animals!P47,"")</f>
        <v/>
      </c>
      <c r="AQ9" s="174" t="str">
        <f>IF(animals!P48&gt;0,animals!P48,"")</f>
        <v/>
      </c>
      <c r="AR9" s="174" t="str">
        <f>IF(animals!P49&gt;0,animals!P49,"")</f>
        <v/>
      </c>
    </row>
    <row r="10" spans="1:44" x14ac:dyDescent="0.2">
      <c r="A10" s="182" t="str">
        <f t="shared" si="0"/>
        <v>Richtersius ingemari sp.nov.</v>
      </c>
      <c r="B10" s="183" t="str">
        <f t="shared" si="0"/>
        <v>SE.002</v>
      </c>
      <c r="C10" s="187">
        <f>animals!R1</f>
        <v>0</v>
      </c>
      <c r="D10" s="178" t="str">
        <f>IF(animals!R3&gt;0,animals!R3,"")</f>
        <v/>
      </c>
      <c r="E10" s="174" t="str">
        <f>IF(animals!R5&gt;0,animals!R5,"")</f>
        <v/>
      </c>
      <c r="F10" s="179" t="str">
        <f>IF(animals!R6&gt;0,animals!R6,"")</f>
        <v/>
      </c>
      <c r="G10" s="179" t="str">
        <f>IF(animals!R7&gt;0,animals!R7,"")</f>
        <v/>
      </c>
      <c r="H10" s="179" t="str">
        <f>IF(animals!R8&gt;0,animals!R8,"")</f>
        <v/>
      </c>
      <c r="I10" s="180" t="str">
        <f>IF(animals!R9&gt;0,animals!R9,"")</f>
        <v/>
      </c>
      <c r="J10" s="181" t="str">
        <f>IF(animals!R11&gt;0,animals!R11,"")</f>
        <v/>
      </c>
      <c r="K10" s="179" t="str">
        <f>IF(animals!R12&gt;0,animals!R12,"")</f>
        <v/>
      </c>
      <c r="L10" s="179" t="str">
        <f>IF(animals!R13&gt;0,animals!R13,"")</f>
        <v/>
      </c>
      <c r="M10" s="174" t="str">
        <f>IF(animals!R15&gt;0,animals!R15,"")</f>
        <v/>
      </c>
      <c r="N10" s="174" t="str">
        <f>IF(animals!R16&gt;0,animals!R16,"")</f>
        <v/>
      </c>
      <c r="O10" s="179" t="str">
        <f>IF(animals!R17&gt;0,animals!R17,"")</f>
        <v/>
      </c>
      <c r="P10" s="179" t="str">
        <f>IF(animals!R18&gt;0,animals!R18,"")</f>
        <v/>
      </c>
      <c r="Q10" s="179" t="str">
        <f>IF(animals!R19&gt;0,animals!R19,"")</f>
        <v/>
      </c>
      <c r="R10" s="179" t="str">
        <f>IF(animals!R20&gt;0,animals!R20,"")</f>
        <v/>
      </c>
      <c r="S10" s="179" t="str">
        <f>IF(animals!R21&gt;0,animals!R21,"")</f>
        <v/>
      </c>
      <c r="T10" s="179" t="str">
        <f>IF(animals!R22&gt;0,animals!R22,"")</f>
        <v/>
      </c>
      <c r="U10" s="174" t="str">
        <f>IF(animals!R24&gt;0,animals!R24,"")</f>
        <v/>
      </c>
      <c r="V10" s="174" t="str">
        <f>IF(animals!R25&gt;0,animals!R25,"")</f>
        <v/>
      </c>
      <c r="W10" s="174" t="str">
        <f>IF(animals!R26&gt;0,animals!R26,"")</f>
        <v/>
      </c>
      <c r="X10" s="174" t="str">
        <f>IF(animals!R27&gt;0,animals!R27,"")</f>
        <v/>
      </c>
      <c r="Y10" s="174" t="str">
        <f>IF(animals!R28&gt;0,animals!R28,"")</f>
        <v/>
      </c>
      <c r="Z10" s="179" t="str">
        <f>IF(animals!R29&gt;0,animals!R29,"")</f>
        <v/>
      </c>
      <c r="AA10" s="179" t="str">
        <f>IF(animals!R30&gt;0,animals!R30,"")</f>
        <v/>
      </c>
      <c r="AB10" s="179" t="str">
        <f>IF(animals!R31&gt;0,animals!R31,"")</f>
        <v/>
      </c>
      <c r="AC10" s="174" t="str">
        <f>IF(animals!R33&gt;0,animals!R33,"")</f>
        <v/>
      </c>
      <c r="AD10" s="174" t="str">
        <f>IF(animals!R34&gt;0,animals!R34,"")</f>
        <v/>
      </c>
      <c r="AE10" s="174" t="str">
        <f>IF(animals!R35&gt;0,animals!R35,"")</f>
        <v/>
      </c>
      <c r="AF10" s="174" t="str">
        <f>IF(animals!R36&gt;0,animals!R36,"")</f>
        <v/>
      </c>
      <c r="AG10" s="174" t="str">
        <f>IF(animals!R37&gt;0,animals!R37,"")</f>
        <v/>
      </c>
      <c r="AH10" s="174" t="str">
        <f>IF(animals!R38&gt;0,animals!R38,"")</f>
        <v/>
      </c>
      <c r="AI10" s="174" t="str">
        <f>IF(animals!R39&gt;0,animals!R39,"")</f>
        <v/>
      </c>
      <c r="AJ10" s="174" t="str">
        <f>IF(animals!R40&gt;0,animals!R40,"")</f>
        <v/>
      </c>
      <c r="AK10" s="174" t="str">
        <f>IF(animals!R42&gt;0,animals!R42,"")</f>
        <v/>
      </c>
      <c r="AL10" s="174" t="str">
        <f>IF(animals!R43&gt;0,animals!R43,"")</f>
        <v/>
      </c>
      <c r="AM10" s="174" t="str">
        <f>IF(animals!R44&gt;0,animals!R44,"")</f>
        <v/>
      </c>
      <c r="AN10" s="174" t="str">
        <f>IF(animals!R45&gt;0,animals!R45,"")</f>
        <v/>
      </c>
      <c r="AO10" s="174" t="str">
        <f>IF(animals!R46&gt;0,animals!R46,"")</f>
        <v/>
      </c>
      <c r="AP10" s="174" t="str">
        <f>IF(animals!R47&gt;0,animals!R47,"")</f>
        <v/>
      </c>
      <c r="AQ10" s="174" t="str">
        <f>IF(animals!R48&gt;0,animals!R48,"")</f>
        <v/>
      </c>
      <c r="AR10" s="174" t="str">
        <f>IF(animals!R49&gt;0,animals!R49,"")</f>
        <v/>
      </c>
    </row>
    <row r="11" spans="1:44" x14ac:dyDescent="0.2">
      <c r="A11" s="182" t="str">
        <f t="shared" si="0"/>
        <v>Richtersius ingemari sp.nov.</v>
      </c>
      <c r="B11" s="183" t="str">
        <f t="shared" si="0"/>
        <v>SE.002</v>
      </c>
      <c r="C11" s="187">
        <f>animals!T1</f>
        <v>0</v>
      </c>
      <c r="D11" s="178" t="str">
        <f>IF(animals!T3&gt;0,animals!T3,"")</f>
        <v/>
      </c>
      <c r="E11" s="174" t="str">
        <f>IF(animals!T5&gt;0,animals!T5,"")</f>
        <v/>
      </c>
      <c r="F11" s="179" t="str">
        <f>IF(animals!T6&gt;0,animals!T6,"")</f>
        <v/>
      </c>
      <c r="G11" s="179" t="str">
        <f>IF(animals!T7&gt;0,animals!T7,"")</f>
        <v/>
      </c>
      <c r="H11" s="179" t="str">
        <f>IF(animals!T8&gt;0,animals!T8,"")</f>
        <v/>
      </c>
      <c r="I11" s="180" t="str">
        <f>IF(animals!T9&gt;0,animals!T9,"")</f>
        <v/>
      </c>
      <c r="J11" s="181" t="str">
        <f>IF(animals!T11&gt;0,animals!T11,"")</f>
        <v/>
      </c>
      <c r="K11" s="179" t="str">
        <f>IF(animals!T12&gt;0,animals!T12,"")</f>
        <v/>
      </c>
      <c r="L11" s="179" t="str">
        <f>IF(animals!T13&gt;0,animals!T13,"")</f>
        <v/>
      </c>
      <c r="M11" s="174" t="str">
        <f>IF(animals!T15&gt;0,animals!T15,"")</f>
        <v/>
      </c>
      <c r="N11" s="174" t="str">
        <f>IF(animals!T16&gt;0,animals!T16,"")</f>
        <v/>
      </c>
      <c r="O11" s="179" t="str">
        <f>IF(animals!T17&gt;0,animals!T17,"")</f>
        <v/>
      </c>
      <c r="P11" s="179" t="str">
        <f>IF(animals!T18&gt;0,animals!T18,"")</f>
        <v/>
      </c>
      <c r="Q11" s="179" t="str">
        <f>IF(animals!T19&gt;0,animals!T19,"")</f>
        <v/>
      </c>
      <c r="R11" s="179" t="str">
        <f>IF(animals!T20&gt;0,animals!T20,"")</f>
        <v/>
      </c>
      <c r="S11" s="179" t="str">
        <f>IF(animals!T21&gt;0,animals!T21,"")</f>
        <v/>
      </c>
      <c r="T11" s="179" t="str">
        <f>IF(animals!T22&gt;0,animals!T22,"")</f>
        <v/>
      </c>
      <c r="U11" s="174" t="str">
        <f>IF(animals!T24&gt;0,animals!T24,"")</f>
        <v/>
      </c>
      <c r="V11" s="174" t="str">
        <f>IF(animals!T25&gt;0,animals!T25,"")</f>
        <v/>
      </c>
      <c r="W11" s="174" t="str">
        <f>IF(animals!T26&gt;0,animals!T26,"")</f>
        <v/>
      </c>
      <c r="X11" s="174" t="str">
        <f>IF(animals!T27&gt;0,animals!T27,"")</f>
        <v/>
      </c>
      <c r="Y11" s="174" t="str">
        <f>IF(animals!T28&gt;0,animals!T28,"")</f>
        <v/>
      </c>
      <c r="Z11" s="179" t="str">
        <f>IF(animals!T29&gt;0,animals!T29,"")</f>
        <v/>
      </c>
      <c r="AA11" s="179" t="str">
        <f>IF(animals!T30&gt;0,animals!T30,"")</f>
        <v/>
      </c>
      <c r="AB11" s="179" t="str">
        <f>IF(animals!T31&gt;0,animals!T31,"")</f>
        <v/>
      </c>
      <c r="AC11" s="174" t="str">
        <f>IF(animals!T33&gt;0,animals!T33,"")</f>
        <v/>
      </c>
      <c r="AD11" s="174" t="str">
        <f>IF(animals!T34&gt;0,animals!T34,"")</f>
        <v/>
      </c>
      <c r="AE11" s="174" t="str">
        <f>IF(animals!T35&gt;0,animals!T35,"")</f>
        <v/>
      </c>
      <c r="AF11" s="174" t="str">
        <f>IF(animals!T36&gt;0,animals!T36,"")</f>
        <v/>
      </c>
      <c r="AG11" s="174" t="str">
        <f>IF(animals!T37&gt;0,animals!T37,"")</f>
        <v/>
      </c>
      <c r="AH11" s="174" t="str">
        <f>IF(animals!T38&gt;0,animals!T38,"")</f>
        <v/>
      </c>
      <c r="AI11" s="174" t="str">
        <f>IF(animals!T39&gt;0,animals!T39,"")</f>
        <v/>
      </c>
      <c r="AJ11" s="174" t="str">
        <f>IF(animals!T40&gt;0,animals!T40,"")</f>
        <v/>
      </c>
      <c r="AK11" s="174" t="str">
        <f>IF(animals!T42&gt;0,animals!T42,"")</f>
        <v/>
      </c>
      <c r="AL11" s="174" t="str">
        <f>IF(animals!T43&gt;0,animals!T43,"")</f>
        <v/>
      </c>
      <c r="AM11" s="174" t="str">
        <f>IF(animals!T44&gt;0,animals!T44,"")</f>
        <v/>
      </c>
      <c r="AN11" s="174" t="str">
        <f>IF(animals!T45&gt;0,animals!T45,"")</f>
        <v/>
      </c>
      <c r="AO11" s="174" t="str">
        <f>IF(animals!T46&gt;0,animals!T46,"")</f>
        <v/>
      </c>
      <c r="AP11" s="174" t="str">
        <f>IF(animals!T47&gt;0,animals!T47,"")</f>
        <v/>
      </c>
      <c r="AQ11" s="174" t="str">
        <f>IF(animals!T48&gt;0,animals!T48,"")</f>
        <v/>
      </c>
      <c r="AR11" s="174" t="str">
        <f>IF(animals!T49&gt;0,animals!T49,"")</f>
        <v/>
      </c>
    </row>
    <row r="12" spans="1:44" x14ac:dyDescent="0.2">
      <c r="A12" s="182" t="str">
        <f t="shared" si="0"/>
        <v>Richtersius ingemari sp.nov.</v>
      </c>
      <c r="B12" s="183" t="str">
        <f t="shared" si="0"/>
        <v>SE.002</v>
      </c>
      <c r="C12" s="187">
        <f>animals!V1</f>
        <v>0</v>
      </c>
      <c r="D12" s="178" t="str">
        <f>IF(animals!V3&gt;0,animals!V3,"")</f>
        <v/>
      </c>
      <c r="E12" s="174" t="str">
        <f>IF(animals!V5&gt;0,animals!V5,"")</f>
        <v/>
      </c>
      <c r="F12" s="179" t="str">
        <f>IF(animals!V6&gt;0,animals!V6,"")</f>
        <v/>
      </c>
      <c r="G12" s="179" t="str">
        <f>IF(animals!V7&gt;0,animals!V7,"")</f>
        <v/>
      </c>
      <c r="H12" s="179" t="str">
        <f>IF(animals!V8&gt;0,animals!V8,"")</f>
        <v/>
      </c>
      <c r="I12" s="180" t="str">
        <f>IF(animals!V9&gt;0,animals!V9,"")</f>
        <v/>
      </c>
      <c r="J12" s="181" t="str">
        <f>IF(animals!V11&gt;0,animals!V11,"")</f>
        <v/>
      </c>
      <c r="K12" s="179" t="str">
        <f>IF(animals!V12&gt;0,animals!V12,"")</f>
        <v/>
      </c>
      <c r="L12" s="179" t="str">
        <f>IF(animals!V13&gt;0,animals!V13,"")</f>
        <v/>
      </c>
      <c r="M12" s="174" t="str">
        <f>IF(animals!V15&gt;0,animals!V15,"")</f>
        <v/>
      </c>
      <c r="N12" s="174" t="str">
        <f>IF(animals!V16&gt;0,animals!V16,"")</f>
        <v/>
      </c>
      <c r="O12" s="179" t="str">
        <f>IF(animals!V17&gt;0,animals!V17,"")</f>
        <v/>
      </c>
      <c r="P12" s="179" t="str">
        <f>IF(animals!V18&gt;0,animals!V18,"")</f>
        <v/>
      </c>
      <c r="Q12" s="179" t="str">
        <f>IF(animals!V19&gt;0,animals!V19,"")</f>
        <v/>
      </c>
      <c r="R12" s="179" t="str">
        <f>IF(animals!V20&gt;0,animals!V20,"")</f>
        <v/>
      </c>
      <c r="S12" s="179" t="str">
        <f>IF(animals!V21&gt;0,animals!V21,"")</f>
        <v/>
      </c>
      <c r="T12" s="179" t="str">
        <f>IF(animals!V22&gt;0,animals!V22,"")</f>
        <v/>
      </c>
      <c r="U12" s="174" t="str">
        <f>IF(animals!V24&gt;0,animals!V24,"")</f>
        <v/>
      </c>
      <c r="V12" s="174" t="str">
        <f>IF(animals!V25&gt;0,animals!V25,"")</f>
        <v/>
      </c>
      <c r="W12" s="174" t="str">
        <f>IF(animals!V26&gt;0,animals!V26,"")</f>
        <v/>
      </c>
      <c r="X12" s="174" t="str">
        <f>IF(animals!V27&gt;0,animals!V27,"")</f>
        <v/>
      </c>
      <c r="Y12" s="174" t="str">
        <f>IF(animals!V28&gt;0,animals!V28,"")</f>
        <v/>
      </c>
      <c r="Z12" s="179" t="str">
        <f>IF(animals!V29&gt;0,animals!V29,"")</f>
        <v/>
      </c>
      <c r="AA12" s="179" t="str">
        <f>IF(animals!V30&gt;0,animals!V30,"")</f>
        <v/>
      </c>
      <c r="AB12" s="179" t="str">
        <f>IF(animals!V31&gt;0,animals!V31,"")</f>
        <v/>
      </c>
      <c r="AC12" s="174" t="str">
        <f>IF(animals!V33&gt;0,animals!V33,"")</f>
        <v/>
      </c>
      <c r="AD12" s="174" t="str">
        <f>IF(animals!V34&gt;0,animals!V34,"")</f>
        <v/>
      </c>
      <c r="AE12" s="174" t="str">
        <f>IF(animals!V35&gt;0,animals!V35,"")</f>
        <v/>
      </c>
      <c r="AF12" s="174" t="str">
        <f>IF(animals!V36&gt;0,animals!V36,"")</f>
        <v/>
      </c>
      <c r="AG12" s="174" t="str">
        <f>IF(animals!V37&gt;0,animals!V37,"")</f>
        <v/>
      </c>
      <c r="AH12" s="174" t="str">
        <f>IF(animals!V38&gt;0,animals!V38,"")</f>
        <v/>
      </c>
      <c r="AI12" s="174" t="str">
        <f>IF(animals!V39&gt;0,animals!V39,"")</f>
        <v/>
      </c>
      <c r="AJ12" s="174" t="str">
        <f>IF(animals!V40&gt;0,animals!V40,"")</f>
        <v/>
      </c>
      <c r="AK12" s="174" t="str">
        <f>IF(animals!V42&gt;0,animals!V42,"")</f>
        <v/>
      </c>
      <c r="AL12" s="174" t="str">
        <f>IF(animals!V43&gt;0,animals!V43,"")</f>
        <v/>
      </c>
      <c r="AM12" s="174" t="str">
        <f>IF(animals!V44&gt;0,animals!V44,"")</f>
        <v/>
      </c>
      <c r="AN12" s="174" t="str">
        <f>IF(animals!V45&gt;0,animals!V45,"")</f>
        <v/>
      </c>
      <c r="AO12" s="174" t="str">
        <f>IF(animals!V46&gt;0,animals!V46,"")</f>
        <v/>
      </c>
      <c r="AP12" s="174" t="str">
        <f>IF(animals!V47&gt;0,animals!V47,"")</f>
        <v/>
      </c>
      <c r="AQ12" s="174" t="str">
        <f>IF(animals!V48&gt;0,animals!V48,"")</f>
        <v/>
      </c>
      <c r="AR12" s="174" t="str">
        <f>IF(animals!V49&gt;0,animals!V49,"")</f>
        <v/>
      </c>
    </row>
    <row r="13" spans="1:44" x14ac:dyDescent="0.2">
      <c r="A13" s="182" t="str">
        <f t="shared" si="0"/>
        <v>Richtersius ingemari sp.nov.</v>
      </c>
      <c r="B13" s="183" t="str">
        <f t="shared" si="0"/>
        <v>SE.002</v>
      </c>
      <c r="C13" s="187">
        <f>animals!X1</f>
        <v>0</v>
      </c>
      <c r="D13" s="178" t="str">
        <f>IF(animals!X3&gt;0,animals!X3,"")</f>
        <v/>
      </c>
      <c r="E13" s="174" t="str">
        <f>IF(animals!X5&gt;0,animals!X5,"")</f>
        <v/>
      </c>
      <c r="F13" s="179" t="str">
        <f>IF(animals!X6&gt;0,animals!X6,"")</f>
        <v/>
      </c>
      <c r="G13" s="179" t="str">
        <f>IF(animals!X7&gt;0,animals!X7,"")</f>
        <v/>
      </c>
      <c r="H13" s="179" t="str">
        <f>IF(animals!X8&gt;0,animals!X8,"")</f>
        <v/>
      </c>
      <c r="I13" s="180" t="str">
        <f>IF(animals!X9&gt;0,animals!X9,"")</f>
        <v/>
      </c>
      <c r="J13" s="181" t="str">
        <f>IF(animals!X11&gt;0,animals!X11,"")</f>
        <v/>
      </c>
      <c r="K13" s="179" t="str">
        <f>IF(animals!X12&gt;0,animals!X12,"")</f>
        <v/>
      </c>
      <c r="L13" s="179" t="str">
        <f>IF(animals!X13&gt;0,animals!X13,"")</f>
        <v/>
      </c>
      <c r="M13" s="174" t="str">
        <f>IF(animals!X15&gt;0,animals!X15,"")</f>
        <v/>
      </c>
      <c r="N13" s="174" t="str">
        <f>IF(animals!X16&gt;0,animals!X16,"")</f>
        <v/>
      </c>
      <c r="O13" s="179" t="str">
        <f>IF(animals!X17&gt;0,animals!X17,"")</f>
        <v/>
      </c>
      <c r="P13" s="179" t="str">
        <f>IF(animals!X18&gt;0,animals!X18,"")</f>
        <v/>
      </c>
      <c r="Q13" s="179" t="str">
        <f>IF(animals!X19&gt;0,animals!X19,"")</f>
        <v/>
      </c>
      <c r="R13" s="179" t="str">
        <f>IF(animals!X20&gt;0,animals!X20,"")</f>
        <v/>
      </c>
      <c r="S13" s="179" t="str">
        <f>IF(animals!X21&gt;0,animals!X21,"")</f>
        <v/>
      </c>
      <c r="T13" s="179" t="str">
        <f>IF(animals!X22&gt;0,animals!X22,"")</f>
        <v/>
      </c>
      <c r="U13" s="174" t="str">
        <f>IF(animals!X24&gt;0,animals!X24,"")</f>
        <v/>
      </c>
      <c r="V13" s="174" t="str">
        <f>IF(animals!X25&gt;0,animals!X25,"")</f>
        <v/>
      </c>
      <c r="W13" s="174" t="str">
        <f>IF(animals!X26&gt;0,animals!X26,"")</f>
        <v/>
      </c>
      <c r="X13" s="174" t="str">
        <f>IF(animals!X27&gt;0,animals!X27,"")</f>
        <v/>
      </c>
      <c r="Y13" s="174" t="str">
        <f>IF(animals!X28&gt;0,animals!X28,"")</f>
        <v/>
      </c>
      <c r="Z13" s="179" t="str">
        <f>IF(animals!X29&gt;0,animals!X29,"")</f>
        <v/>
      </c>
      <c r="AA13" s="179" t="str">
        <f>IF(animals!X30&gt;0,animals!X30,"")</f>
        <v/>
      </c>
      <c r="AB13" s="179" t="str">
        <f>IF(animals!X31&gt;0,animals!X31,"")</f>
        <v/>
      </c>
      <c r="AC13" s="174" t="str">
        <f>IF(animals!X33&gt;0,animals!X33,"")</f>
        <v/>
      </c>
      <c r="AD13" s="174" t="str">
        <f>IF(animals!X34&gt;0,animals!X34,"")</f>
        <v/>
      </c>
      <c r="AE13" s="174" t="str">
        <f>IF(animals!X35&gt;0,animals!X35,"")</f>
        <v/>
      </c>
      <c r="AF13" s="174" t="str">
        <f>IF(animals!X36&gt;0,animals!X36,"")</f>
        <v/>
      </c>
      <c r="AG13" s="174" t="str">
        <f>IF(animals!X37&gt;0,animals!X37,"")</f>
        <v/>
      </c>
      <c r="AH13" s="174" t="str">
        <f>IF(animals!X38&gt;0,animals!X38,"")</f>
        <v/>
      </c>
      <c r="AI13" s="174" t="str">
        <f>IF(animals!X39&gt;0,animals!X39,"")</f>
        <v/>
      </c>
      <c r="AJ13" s="174" t="str">
        <f>IF(animals!X40&gt;0,animals!X40,"")</f>
        <v/>
      </c>
      <c r="AK13" s="174" t="str">
        <f>IF(animals!X42&gt;0,animals!X42,"")</f>
        <v/>
      </c>
      <c r="AL13" s="174" t="str">
        <f>IF(animals!X43&gt;0,animals!X43,"")</f>
        <v/>
      </c>
      <c r="AM13" s="174" t="str">
        <f>IF(animals!X44&gt;0,animals!X44,"")</f>
        <v/>
      </c>
      <c r="AN13" s="174" t="str">
        <f>IF(animals!X45&gt;0,animals!X45,"")</f>
        <v/>
      </c>
      <c r="AO13" s="174" t="str">
        <f>IF(animals!X46&gt;0,animals!X46,"")</f>
        <v/>
      </c>
      <c r="AP13" s="174" t="str">
        <f>IF(animals!X47&gt;0,animals!X47,"")</f>
        <v/>
      </c>
      <c r="AQ13" s="174" t="str">
        <f>IF(animals!X48&gt;0,animals!X48,"")</f>
        <v/>
      </c>
      <c r="AR13" s="174" t="str">
        <f>IF(animals!X49&gt;0,animals!X49,"")</f>
        <v/>
      </c>
    </row>
    <row r="14" spans="1:44" x14ac:dyDescent="0.2">
      <c r="A14" s="182" t="str">
        <f t="shared" si="0"/>
        <v>Richtersius ingemari sp.nov.</v>
      </c>
      <c r="B14" s="183" t="str">
        <f t="shared" si="0"/>
        <v>SE.002</v>
      </c>
      <c r="C14" s="187">
        <f>animals!Z1</f>
        <v>0</v>
      </c>
      <c r="D14" s="178" t="str">
        <f>IF(animals!Z3&gt;0,animals!Z3,"")</f>
        <v/>
      </c>
      <c r="E14" s="174" t="str">
        <f>IF(animals!Z5&gt;0,animals!Z5,"")</f>
        <v/>
      </c>
      <c r="F14" s="179" t="str">
        <f>IF(animals!Z6&gt;0,animals!Z6,"")</f>
        <v/>
      </c>
      <c r="G14" s="179" t="str">
        <f>IF(animals!Z7&gt;0,animals!Z7,"")</f>
        <v/>
      </c>
      <c r="H14" s="179" t="str">
        <f>IF(animals!Z8&gt;0,animals!Z8,"")</f>
        <v/>
      </c>
      <c r="I14" s="180" t="str">
        <f>IF(animals!Z9&gt;0,animals!Z9,"")</f>
        <v/>
      </c>
      <c r="J14" s="181" t="str">
        <f>IF(animals!Z11&gt;0,animals!Z11,"")</f>
        <v/>
      </c>
      <c r="K14" s="179" t="str">
        <f>IF(animals!Z12&gt;0,animals!Z12,"")</f>
        <v/>
      </c>
      <c r="L14" s="179" t="str">
        <f>IF(animals!Z13&gt;0,animals!Z13,"")</f>
        <v/>
      </c>
      <c r="M14" s="174" t="str">
        <f>IF(animals!Z15&gt;0,animals!Z15,"")</f>
        <v/>
      </c>
      <c r="N14" s="174" t="str">
        <f>IF(animals!Z16&gt;0,animals!Z16,"")</f>
        <v/>
      </c>
      <c r="O14" s="179" t="str">
        <f>IF(animals!Z17&gt;0,animals!Z17,"")</f>
        <v/>
      </c>
      <c r="P14" s="179" t="str">
        <f>IF(animals!Z18&gt;0,animals!Z18,"")</f>
        <v/>
      </c>
      <c r="Q14" s="179" t="str">
        <f>IF(animals!Z19&gt;0,animals!Z19,"")</f>
        <v/>
      </c>
      <c r="R14" s="179" t="str">
        <f>IF(animals!Z20&gt;0,animals!Z20,"")</f>
        <v/>
      </c>
      <c r="S14" s="179" t="str">
        <f>IF(animals!Z21&gt;0,animals!Z21,"")</f>
        <v/>
      </c>
      <c r="T14" s="179" t="str">
        <f>IF(animals!Z22&gt;0,animals!Z22,"")</f>
        <v/>
      </c>
      <c r="U14" s="174" t="str">
        <f>IF(animals!Z24&gt;0,animals!Z24,"")</f>
        <v/>
      </c>
      <c r="V14" s="174" t="str">
        <f>IF(animals!Z25&gt;0,animals!Z25,"")</f>
        <v/>
      </c>
      <c r="W14" s="174" t="str">
        <f>IF(animals!Z26&gt;0,animals!Z26,"")</f>
        <v/>
      </c>
      <c r="X14" s="174" t="str">
        <f>IF(animals!Z27&gt;0,animals!Z27,"")</f>
        <v/>
      </c>
      <c r="Y14" s="174" t="str">
        <f>IF(animals!Z28&gt;0,animals!Z28,"")</f>
        <v/>
      </c>
      <c r="Z14" s="179" t="str">
        <f>IF(animals!Z29&gt;0,animals!Z29,"")</f>
        <v/>
      </c>
      <c r="AA14" s="179" t="str">
        <f>IF(animals!Z30&gt;0,animals!Z30,"")</f>
        <v/>
      </c>
      <c r="AB14" s="179" t="str">
        <f>IF(animals!Z31&gt;0,animals!Z31,"")</f>
        <v/>
      </c>
      <c r="AC14" s="174" t="str">
        <f>IF(animals!Z33&gt;0,animals!Z33,"")</f>
        <v/>
      </c>
      <c r="AD14" s="174" t="str">
        <f>IF(animals!Z34&gt;0,animals!Z34,"")</f>
        <v/>
      </c>
      <c r="AE14" s="174" t="str">
        <f>IF(animals!Z35&gt;0,animals!Z35,"")</f>
        <v/>
      </c>
      <c r="AF14" s="174" t="str">
        <f>IF(animals!Z36&gt;0,animals!Z36,"")</f>
        <v/>
      </c>
      <c r="AG14" s="174" t="str">
        <f>IF(animals!Z37&gt;0,animals!Z37,"")</f>
        <v/>
      </c>
      <c r="AH14" s="174" t="str">
        <f>IF(animals!Z38&gt;0,animals!Z38,"")</f>
        <v/>
      </c>
      <c r="AI14" s="174" t="str">
        <f>IF(animals!Z39&gt;0,animals!Z39,"")</f>
        <v/>
      </c>
      <c r="AJ14" s="174" t="str">
        <f>IF(animals!Z40&gt;0,animals!Z40,"")</f>
        <v/>
      </c>
      <c r="AK14" s="174" t="str">
        <f>IF(animals!Z42&gt;0,animals!Z42,"")</f>
        <v/>
      </c>
      <c r="AL14" s="174" t="str">
        <f>IF(animals!Z43&gt;0,animals!Z43,"")</f>
        <v/>
      </c>
      <c r="AM14" s="174" t="str">
        <f>IF(animals!Z44&gt;0,animals!Z44,"")</f>
        <v/>
      </c>
      <c r="AN14" s="174" t="str">
        <f>IF(animals!Z45&gt;0,animals!Z45,"")</f>
        <v/>
      </c>
      <c r="AO14" s="174" t="str">
        <f>IF(animals!Z46&gt;0,animals!Z46,"")</f>
        <v/>
      </c>
      <c r="AP14" s="174" t="str">
        <f>IF(animals!Z47&gt;0,animals!Z47,"")</f>
        <v/>
      </c>
      <c r="AQ14" s="174" t="str">
        <f>IF(animals!Z48&gt;0,animals!Z48,"")</f>
        <v/>
      </c>
      <c r="AR14" s="174" t="str">
        <f>IF(animals!Z49&gt;0,animals!Z49,"")</f>
        <v/>
      </c>
    </row>
    <row r="15" spans="1:44" x14ac:dyDescent="0.2">
      <c r="A15" s="182" t="str">
        <f t="shared" si="0"/>
        <v>Richtersius ingemari sp.nov.</v>
      </c>
      <c r="B15" s="183" t="str">
        <f t="shared" si="0"/>
        <v>SE.002</v>
      </c>
      <c r="C15" s="187">
        <f>animals!AB1</f>
        <v>0</v>
      </c>
      <c r="D15" s="178" t="str">
        <f>IF(animals!AB3&gt;0,animals!AB3,"")</f>
        <v/>
      </c>
      <c r="E15" s="174" t="str">
        <f>IF(animals!AB5&gt;0,animals!AB5,"")</f>
        <v/>
      </c>
      <c r="F15" s="179" t="str">
        <f>IF(animals!AB6&gt;0,animals!AB6,"")</f>
        <v/>
      </c>
      <c r="G15" s="179" t="str">
        <f>IF(animals!AB7&gt;0,animals!AB7,"")</f>
        <v/>
      </c>
      <c r="H15" s="179" t="str">
        <f>IF(animals!AB8&gt;0,animals!AB8,"")</f>
        <v/>
      </c>
      <c r="I15" s="180" t="str">
        <f>IF(animals!AB9&gt;0,animals!AB9,"")</f>
        <v/>
      </c>
      <c r="J15" s="181" t="str">
        <f>IF(animals!AB11&gt;0,animals!AB11,"")</f>
        <v/>
      </c>
      <c r="K15" s="179" t="str">
        <f>IF(animals!AB12&gt;0,animals!AB12,"")</f>
        <v/>
      </c>
      <c r="L15" s="179" t="str">
        <f>IF(animals!AB13&gt;0,animals!AB13,"")</f>
        <v/>
      </c>
      <c r="M15" s="174" t="str">
        <f>IF(animals!AB15&gt;0,animals!AB15,"")</f>
        <v/>
      </c>
      <c r="N15" s="174" t="str">
        <f>IF(animals!AB16&gt;0,animals!AB16,"")</f>
        <v/>
      </c>
      <c r="O15" s="179" t="str">
        <f>IF(animals!AB17&gt;0,animals!AB17,"")</f>
        <v/>
      </c>
      <c r="P15" s="179" t="str">
        <f>IF(animals!AB18&gt;0,animals!AB18,"")</f>
        <v/>
      </c>
      <c r="Q15" s="179" t="str">
        <f>IF(animals!AB19&gt;0,animals!AB19,"")</f>
        <v/>
      </c>
      <c r="R15" s="179" t="str">
        <f>IF(animals!AB20&gt;0,animals!AB20,"")</f>
        <v/>
      </c>
      <c r="S15" s="179" t="str">
        <f>IF(animals!AB21&gt;0,animals!AB21,"")</f>
        <v/>
      </c>
      <c r="T15" s="179" t="str">
        <f>IF(animals!AB22&gt;0,animals!AB22,"")</f>
        <v/>
      </c>
      <c r="U15" s="174" t="str">
        <f>IF(animals!AB24&gt;0,animals!AB24,"")</f>
        <v/>
      </c>
      <c r="V15" s="174" t="str">
        <f>IF(animals!AB25&gt;0,animals!AB25,"")</f>
        <v/>
      </c>
      <c r="W15" s="174" t="str">
        <f>IF(animals!AB26&gt;0,animals!AB26,"")</f>
        <v/>
      </c>
      <c r="X15" s="174" t="str">
        <f>IF(animals!AB27&gt;0,animals!AB27,"")</f>
        <v/>
      </c>
      <c r="Y15" s="174" t="str">
        <f>IF(animals!AB28&gt;0,animals!AB28,"")</f>
        <v/>
      </c>
      <c r="Z15" s="179" t="str">
        <f>IF(animals!AB29&gt;0,animals!AB29,"")</f>
        <v/>
      </c>
      <c r="AA15" s="179" t="str">
        <f>IF(animals!AB30&gt;0,animals!AB30,"")</f>
        <v/>
      </c>
      <c r="AB15" s="179" t="str">
        <f>IF(animals!AB31&gt;0,animals!AB31,"")</f>
        <v/>
      </c>
      <c r="AC15" s="174" t="str">
        <f>IF(animals!AB33&gt;0,animals!AB33,"")</f>
        <v/>
      </c>
      <c r="AD15" s="174" t="str">
        <f>IF(animals!AB34&gt;0,animals!AB34,"")</f>
        <v/>
      </c>
      <c r="AE15" s="174" t="str">
        <f>IF(animals!AB35&gt;0,animals!AB35,"")</f>
        <v/>
      </c>
      <c r="AF15" s="174" t="str">
        <f>IF(animals!AB36&gt;0,animals!AB36,"")</f>
        <v/>
      </c>
      <c r="AG15" s="174" t="str">
        <f>IF(animals!AB37&gt;0,animals!AB37,"")</f>
        <v/>
      </c>
      <c r="AH15" s="174" t="str">
        <f>IF(animals!AB38&gt;0,animals!AB38,"")</f>
        <v/>
      </c>
      <c r="AI15" s="174" t="str">
        <f>IF(animals!AB39&gt;0,animals!AB39,"")</f>
        <v/>
      </c>
      <c r="AJ15" s="174" t="str">
        <f>IF(animals!AB40&gt;0,animals!AB40,"")</f>
        <v/>
      </c>
      <c r="AK15" s="174" t="str">
        <f>IF(animals!AB42&gt;0,animals!AB42,"")</f>
        <v/>
      </c>
      <c r="AL15" s="174" t="str">
        <f>IF(animals!AB43&gt;0,animals!AB43,"")</f>
        <v/>
      </c>
      <c r="AM15" s="174" t="str">
        <f>IF(animals!AB44&gt;0,animals!AB44,"")</f>
        <v/>
      </c>
      <c r="AN15" s="174" t="str">
        <f>IF(animals!AB45&gt;0,animals!AB45,"")</f>
        <v/>
      </c>
      <c r="AO15" s="174" t="str">
        <f>IF(animals!AB46&gt;0,animals!AB46,"")</f>
        <v/>
      </c>
      <c r="AP15" s="174" t="str">
        <f>IF(animals!AB47&gt;0,animals!AB47,"")</f>
        <v/>
      </c>
      <c r="AQ15" s="174" t="str">
        <f>IF(animals!AB48&gt;0,animals!AB48,"")</f>
        <v/>
      </c>
      <c r="AR15" s="174" t="str">
        <f>IF(animals!AB49&gt;0,animals!AB49,"")</f>
        <v/>
      </c>
    </row>
    <row r="16" spans="1:44" x14ac:dyDescent="0.2">
      <c r="A16" s="182" t="str">
        <f t="shared" si="0"/>
        <v>Richtersius ingemari sp.nov.</v>
      </c>
      <c r="B16" s="183" t="str">
        <f t="shared" si="0"/>
        <v>SE.002</v>
      </c>
      <c r="C16" s="187">
        <f>animals!AD1</f>
        <v>0</v>
      </c>
      <c r="D16" s="178" t="str">
        <f>IF(animals!AD3&gt;0,animals!AD3,"")</f>
        <v/>
      </c>
      <c r="E16" s="174" t="str">
        <f>IF(animals!AD5&gt;0,animals!AD5,"")</f>
        <v/>
      </c>
      <c r="F16" s="179" t="str">
        <f>IF(animals!AD6&gt;0,animals!AD6,"")</f>
        <v/>
      </c>
      <c r="G16" s="179" t="str">
        <f>IF(animals!AD7&gt;0,animals!AD7,"")</f>
        <v/>
      </c>
      <c r="H16" s="179" t="str">
        <f>IF(animals!AD8&gt;0,animals!AD8,"")</f>
        <v/>
      </c>
      <c r="I16" s="180" t="str">
        <f>IF(animals!AD9&gt;0,animals!AD9,"")</f>
        <v/>
      </c>
      <c r="J16" s="181" t="str">
        <f>IF(animals!AD11&gt;0,animals!AD11,"")</f>
        <v/>
      </c>
      <c r="K16" s="179" t="str">
        <f>IF(animals!AD12&gt;0,animals!AD12,"")</f>
        <v/>
      </c>
      <c r="L16" s="179" t="str">
        <f>IF(animals!AD13&gt;0,animals!AD13,"")</f>
        <v/>
      </c>
      <c r="M16" s="174" t="str">
        <f>IF(animals!AD15&gt;0,animals!AD15,"")</f>
        <v/>
      </c>
      <c r="N16" s="174" t="str">
        <f>IF(animals!AD16&gt;0,animals!AD16,"")</f>
        <v/>
      </c>
      <c r="O16" s="179" t="str">
        <f>IF(animals!AD17&gt;0,animals!AD17,"")</f>
        <v/>
      </c>
      <c r="P16" s="179" t="str">
        <f>IF(animals!AD18&gt;0,animals!AD18,"")</f>
        <v/>
      </c>
      <c r="Q16" s="179" t="str">
        <f>IF(animals!AD19&gt;0,animals!AD19,"")</f>
        <v/>
      </c>
      <c r="R16" s="179" t="str">
        <f>IF(animals!AD20&gt;0,animals!AD20,"")</f>
        <v/>
      </c>
      <c r="S16" s="179" t="str">
        <f>IF(animals!AD21&gt;0,animals!AD21,"")</f>
        <v/>
      </c>
      <c r="T16" s="179" t="str">
        <f>IF(animals!AD22&gt;0,animals!AD22,"")</f>
        <v/>
      </c>
      <c r="U16" s="174" t="str">
        <f>IF(animals!AD24&gt;0,animals!AD24,"")</f>
        <v/>
      </c>
      <c r="V16" s="174" t="str">
        <f>IF(animals!AD25&gt;0,animals!AD25,"")</f>
        <v/>
      </c>
      <c r="W16" s="174" t="str">
        <f>IF(animals!AD26&gt;0,animals!AD26,"")</f>
        <v/>
      </c>
      <c r="X16" s="174" t="str">
        <f>IF(animals!AD27&gt;0,animals!AD27,"")</f>
        <v/>
      </c>
      <c r="Y16" s="174" t="str">
        <f>IF(animals!AD28&gt;0,animals!AD28,"")</f>
        <v/>
      </c>
      <c r="Z16" s="179" t="str">
        <f>IF(animals!AD29&gt;0,animals!AD29,"")</f>
        <v/>
      </c>
      <c r="AA16" s="179" t="str">
        <f>IF(animals!AD30&gt;0,animals!AD30,"")</f>
        <v/>
      </c>
      <c r="AB16" s="179" t="str">
        <f>IF(animals!AD31&gt;0,animals!AD31,"")</f>
        <v/>
      </c>
      <c r="AC16" s="174" t="str">
        <f>IF(animals!AD33&gt;0,animals!AD33,"")</f>
        <v/>
      </c>
      <c r="AD16" s="174" t="str">
        <f>IF(animals!AD34&gt;0,animals!AD34,"")</f>
        <v/>
      </c>
      <c r="AE16" s="174" t="str">
        <f>IF(animals!AD35&gt;0,animals!AD35,"")</f>
        <v/>
      </c>
      <c r="AF16" s="174" t="str">
        <f>IF(animals!AD36&gt;0,animals!AD36,"")</f>
        <v/>
      </c>
      <c r="AG16" s="174" t="str">
        <f>IF(animals!AD37&gt;0,animals!AD37,"")</f>
        <v/>
      </c>
      <c r="AH16" s="174" t="str">
        <f>IF(animals!AD38&gt;0,animals!AD38,"")</f>
        <v/>
      </c>
      <c r="AI16" s="174" t="str">
        <f>IF(animals!AD39&gt;0,animals!AD39,"")</f>
        <v/>
      </c>
      <c r="AJ16" s="174" t="str">
        <f>IF(animals!AD40&gt;0,animals!AD40,"")</f>
        <v/>
      </c>
      <c r="AK16" s="174" t="str">
        <f>IF(animals!AD42&gt;0,animals!AD42,"")</f>
        <v/>
      </c>
      <c r="AL16" s="174" t="str">
        <f>IF(animals!AD43&gt;0,animals!AD43,"")</f>
        <v/>
      </c>
      <c r="AM16" s="174" t="str">
        <f>IF(animals!AD44&gt;0,animals!AD44,"")</f>
        <v/>
      </c>
      <c r="AN16" s="174" t="str">
        <f>IF(animals!AD45&gt;0,animals!AD45,"")</f>
        <v/>
      </c>
      <c r="AO16" s="174" t="str">
        <f>IF(animals!AD46&gt;0,animals!AD46,"")</f>
        <v/>
      </c>
      <c r="AP16" s="174" t="str">
        <f>IF(animals!AD47&gt;0,animals!AD47,"")</f>
        <v/>
      </c>
      <c r="AQ16" s="174" t="str">
        <f>IF(animals!AD48&gt;0,animals!AD48,"")</f>
        <v/>
      </c>
      <c r="AR16" s="174" t="str">
        <f>IF(animals!AD49&gt;0,animals!AD49,"")</f>
        <v/>
      </c>
    </row>
    <row r="17" spans="1:44" x14ac:dyDescent="0.2">
      <c r="A17" s="182" t="str">
        <f t="shared" si="0"/>
        <v>Richtersius ingemari sp.nov.</v>
      </c>
      <c r="B17" s="183" t="str">
        <f t="shared" si="0"/>
        <v>SE.002</v>
      </c>
      <c r="C17" s="187">
        <f>animals!AF1</f>
        <v>0</v>
      </c>
      <c r="D17" s="178" t="str">
        <f>IF(animals!AF3&gt;0,animals!AF3,"")</f>
        <v/>
      </c>
      <c r="E17" s="174" t="str">
        <f>IF(animals!AF5&gt;0,animals!AF5,"")</f>
        <v/>
      </c>
      <c r="F17" s="179" t="str">
        <f>IF(animals!AF6&gt;0,animals!AF6,"")</f>
        <v/>
      </c>
      <c r="G17" s="179" t="str">
        <f>IF(animals!AF7&gt;0,animals!AF7,"")</f>
        <v/>
      </c>
      <c r="H17" s="179" t="str">
        <f>IF(animals!AF8&gt;0,animals!AF8,"")</f>
        <v/>
      </c>
      <c r="I17" s="180" t="str">
        <f>IF(animals!AF9&gt;0,animals!AF9,"")</f>
        <v/>
      </c>
      <c r="J17" s="181" t="str">
        <f>IF(animals!AF11&gt;0,animals!AF11,"")</f>
        <v/>
      </c>
      <c r="K17" s="179" t="str">
        <f>IF(animals!AF12&gt;0,animals!AF12,"")</f>
        <v/>
      </c>
      <c r="L17" s="179" t="str">
        <f>IF(animals!AF13&gt;0,animals!AF13,"")</f>
        <v/>
      </c>
      <c r="M17" s="174" t="str">
        <f>IF(animals!AF15&gt;0,animals!AF15,"")</f>
        <v/>
      </c>
      <c r="N17" s="174" t="str">
        <f>IF(animals!AF16&gt;0,animals!AF16,"")</f>
        <v/>
      </c>
      <c r="O17" s="179" t="str">
        <f>IF(animals!AF17&gt;0,animals!AF17,"")</f>
        <v/>
      </c>
      <c r="P17" s="179" t="str">
        <f>IF(animals!AF18&gt;0,animals!AF18,"")</f>
        <v/>
      </c>
      <c r="Q17" s="179" t="str">
        <f>IF(animals!AF19&gt;0,animals!AF19,"")</f>
        <v/>
      </c>
      <c r="R17" s="179" t="str">
        <f>IF(animals!AF20&gt;0,animals!AF20,"")</f>
        <v/>
      </c>
      <c r="S17" s="179" t="str">
        <f>IF(animals!AF21&gt;0,animals!AF21,"")</f>
        <v/>
      </c>
      <c r="T17" s="179" t="str">
        <f>IF(animals!AF22&gt;0,animals!AF22,"")</f>
        <v/>
      </c>
      <c r="U17" s="174" t="str">
        <f>IF(animals!AF24&gt;0,animals!AF24,"")</f>
        <v/>
      </c>
      <c r="V17" s="174" t="str">
        <f>IF(animals!AF25&gt;0,animals!AF25,"")</f>
        <v/>
      </c>
      <c r="W17" s="174" t="str">
        <f>IF(animals!AF26&gt;0,animals!AF26,"")</f>
        <v/>
      </c>
      <c r="X17" s="174" t="str">
        <f>IF(animals!AF27&gt;0,animals!AF27,"")</f>
        <v/>
      </c>
      <c r="Y17" s="174" t="str">
        <f>IF(animals!AF28&gt;0,animals!AF28,"")</f>
        <v/>
      </c>
      <c r="Z17" s="179" t="str">
        <f>IF(animals!AF29&gt;0,animals!AF29,"")</f>
        <v/>
      </c>
      <c r="AA17" s="179" t="str">
        <f>IF(animals!AF30&gt;0,animals!AF30,"")</f>
        <v/>
      </c>
      <c r="AB17" s="179" t="str">
        <f>IF(animals!AF31&gt;0,animals!AF31,"")</f>
        <v/>
      </c>
      <c r="AC17" s="174" t="str">
        <f>IF(animals!AF33&gt;0,animals!AF33,"")</f>
        <v/>
      </c>
      <c r="AD17" s="174" t="str">
        <f>IF(animals!AF34&gt;0,animals!AF34,"")</f>
        <v/>
      </c>
      <c r="AE17" s="174" t="str">
        <f>IF(animals!AF35&gt;0,animals!AF35,"")</f>
        <v/>
      </c>
      <c r="AF17" s="174" t="str">
        <f>IF(animals!AF36&gt;0,animals!AF36,"")</f>
        <v/>
      </c>
      <c r="AG17" s="174" t="str">
        <f>IF(animals!AF37&gt;0,animals!AF37,"")</f>
        <v/>
      </c>
      <c r="AH17" s="174" t="str">
        <f>IF(animals!AF38&gt;0,animals!AF38,"")</f>
        <v/>
      </c>
      <c r="AI17" s="174" t="str">
        <f>IF(animals!AF39&gt;0,animals!AF39,"")</f>
        <v/>
      </c>
      <c r="AJ17" s="174" t="str">
        <f>IF(animals!AF40&gt;0,animals!AF40,"")</f>
        <v/>
      </c>
      <c r="AK17" s="174" t="str">
        <f>IF(animals!AF42&gt;0,animals!AF42,"")</f>
        <v/>
      </c>
      <c r="AL17" s="174" t="str">
        <f>IF(animals!AF43&gt;0,animals!AF43,"")</f>
        <v/>
      </c>
      <c r="AM17" s="174" t="str">
        <f>IF(animals!AF44&gt;0,animals!AF44,"")</f>
        <v/>
      </c>
      <c r="AN17" s="174" t="str">
        <f>IF(animals!AF45&gt;0,animals!AF45,"")</f>
        <v/>
      </c>
      <c r="AO17" s="174" t="str">
        <f>IF(animals!AF46&gt;0,animals!AF46,"")</f>
        <v/>
      </c>
      <c r="AP17" s="174" t="str">
        <f>IF(animals!AF47&gt;0,animals!AF47,"")</f>
        <v/>
      </c>
      <c r="AQ17" s="174" t="str">
        <f>IF(animals!AF48&gt;0,animals!AF48,"")</f>
        <v/>
      </c>
      <c r="AR17" s="174" t="str">
        <f>IF(animals!AF49&gt;0,animals!AF49,"")</f>
        <v/>
      </c>
    </row>
    <row r="18" spans="1:44" x14ac:dyDescent="0.2">
      <c r="A18" s="182" t="str">
        <f t="shared" si="0"/>
        <v>Richtersius ingemari sp.nov.</v>
      </c>
      <c r="B18" s="183" t="str">
        <f t="shared" si="0"/>
        <v>SE.002</v>
      </c>
      <c r="C18" s="187">
        <f>animals!AH1</f>
        <v>0</v>
      </c>
      <c r="D18" s="178" t="str">
        <f>IF(animals!AH3&gt;0,animals!AH3,"")</f>
        <v/>
      </c>
      <c r="E18" s="174" t="str">
        <f>IF(animals!AH5&gt;0,animals!AH5,"")</f>
        <v/>
      </c>
      <c r="F18" s="179" t="str">
        <f>IF(animals!AH6&gt;0,animals!AH6,"")</f>
        <v/>
      </c>
      <c r="G18" s="179" t="str">
        <f>IF(animals!AH7&gt;0,animals!AH7,"")</f>
        <v/>
      </c>
      <c r="H18" s="179" t="str">
        <f>IF(animals!AH8&gt;0,animals!AH8,"")</f>
        <v/>
      </c>
      <c r="I18" s="180" t="str">
        <f>IF(animals!AH9&gt;0,animals!AH9,"")</f>
        <v/>
      </c>
      <c r="J18" s="181" t="str">
        <f>IF(animals!AH11&gt;0,animals!AH11,"")</f>
        <v/>
      </c>
      <c r="K18" s="179" t="str">
        <f>IF(animals!AH12&gt;0,animals!AH12,"")</f>
        <v/>
      </c>
      <c r="L18" s="179" t="str">
        <f>IF(animals!AH13&gt;0,animals!AH13,"")</f>
        <v/>
      </c>
      <c r="M18" s="174" t="str">
        <f>IF(animals!AH15&gt;0,animals!AH15,"")</f>
        <v/>
      </c>
      <c r="N18" s="174" t="str">
        <f>IF(animals!AH16&gt;0,animals!AH16,"")</f>
        <v/>
      </c>
      <c r="O18" s="179" t="str">
        <f>IF(animals!AH17&gt;0,animals!AH17,"")</f>
        <v/>
      </c>
      <c r="P18" s="179" t="str">
        <f>IF(animals!AH18&gt;0,animals!AH18,"")</f>
        <v/>
      </c>
      <c r="Q18" s="179" t="str">
        <f>IF(animals!AH19&gt;0,animals!AH19,"")</f>
        <v/>
      </c>
      <c r="R18" s="179" t="str">
        <f>IF(animals!AH20&gt;0,animals!AH20,"")</f>
        <v/>
      </c>
      <c r="S18" s="179" t="str">
        <f>IF(animals!AH21&gt;0,animals!AH21,"")</f>
        <v/>
      </c>
      <c r="T18" s="179" t="str">
        <f>IF(animals!AH22&gt;0,animals!AH22,"")</f>
        <v/>
      </c>
      <c r="U18" s="174" t="str">
        <f>IF(animals!AH24&gt;0,animals!AH24,"")</f>
        <v/>
      </c>
      <c r="V18" s="174" t="str">
        <f>IF(animals!AH25&gt;0,animals!AH25,"")</f>
        <v/>
      </c>
      <c r="W18" s="174" t="str">
        <f>IF(animals!AH26&gt;0,animals!AH26,"")</f>
        <v/>
      </c>
      <c r="X18" s="174" t="str">
        <f>IF(animals!AH27&gt;0,animals!AH27,"")</f>
        <v/>
      </c>
      <c r="Y18" s="174" t="str">
        <f>IF(animals!AH28&gt;0,animals!AH28,"")</f>
        <v/>
      </c>
      <c r="Z18" s="179" t="str">
        <f>IF(animals!AH29&gt;0,animals!AH29,"")</f>
        <v/>
      </c>
      <c r="AA18" s="179" t="str">
        <f>IF(animals!AH30&gt;0,animals!AH30,"")</f>
        <v/>
      </c>
      <c r="AB18" s="179" t="str">
        <f>IF(animals!AH31&gt;0,animals!AH31,"")</f>
        <v/>
      </c>
      <c r="AC18" s="174" t="str">
        <f>IF(animals!AH33&gt;0,animals!AH33,"")</f>
        <v/>
      </c>
      <c r="AD18" s="174" t="str">
        <f>IF(animals!AH34&gt;0,animals!AH34,"")</f>
        <v/>
      </c>
      <c r="AE18" s="174" t="str">
        <f>IF(animals!AH35&gt;0,animals!AH35,"")</f>
        <v/>
      </c>
      <c r="AF18" s="174" t="str">
        <f>IF(animals!AH36&gt;0,animals!AH36,"")</f>
        <v/>
      </c>
      <c r="AG18" s="174" t="str">
        <f>IF(animals!AH37&gt;0,animals!AH37,"")</f>
        <v/>
      </c>
      <c r="AH18" s="174" t="str">
        <f>IF(animals!AH38&gt;0,animals!AH38,"")</f>
        <v/>
      </c>
      <c r="AI18" s="174" t="str">
        <f>IF(animals!AH39&gt;0,animals!AH39,"")</f>
        <v/>
      </c>
      <c r="AJ18" s="174" t="str">
        <f>IF(animals!AH40&gt;0,animals!AH40,"")</f>
        <v/>
      </c>
      <c r="AK18" s="174" t="str">
        <f>IF(animals!AH42&gt;0,animals!AH42,"")</f>
        <v/>
      </c>
      <c r="AL18" s="174" t="str">
        <f>IF(animals!AH43&gt;0,animals!AH43,"")</f>
        <v/>
      </c>
      <c r="AM18" s="174" t="str">
        <f>IF(animals!AH44&gt;0,animals!AH44,"")</f>
        <v/>
      </c>
      <c r="AN18" s="174" t="str">
        <f>IF(animals!AH45&gt;0,animals!AH45,"")</f>
        <v/>
      </c>
      <c r="AO18" s="174" t="str">
        <f>IF(animals!AH46&gt;0,animals!AH46,"")</f>
        <v/>
      </c>
      <c r="AP18" s="174" t="str">
        <f>IF(animals!AH47&gt;0,animals!AH47,"")</f>
        <v/>
      </c>
      <c r="AQ18" s="174" t="str">
        <f>IF(animals!AH48&gt;0,animals!AH48,"")</f>
        <v/>
      </c>
      <c r="AR18" s="174" t="str">
        <f>IF(animals!AH49&gt;0,animals!AH49,"")</f>
        <v/>
      </c>
    </row>
    <row r="19" spans="1:44" x14ac:dyDescent="0.2">
      <c r="A19" s="182" t="str">
        <f t="shared" si="0"/>
        <v>Richtersius ingemari sp.nov.</v>
      </c>
      <c r="B19" s="183" t="str">
        <f t="shared" si="0"/>
        <v>SE.002</v>
      </c>
      <c r="C19" s="187">
        <f>animals!AJ1</f>
        <v>0</v>
      </c>
      <c r="D19" s="178" t="str">
        <f>IF(animals!AJ3&gt;0,animals!AJ3,"")</f>
        <v/>
      </c>
      <c r="E19" s="174" t="str">
        <f>IF(animals!AJ5&gt;0,animals!AJ5,"")</f>
        <v/>
      </c>
      <c r="F19" s="179" t="str">
        <f>IF(animals!AJ6&gt;0,animals!AJ6,"")</f>
        <v/>
      </c>
      <c r="G19" s="179" t="str">
        <f>IF(animals!AJ7&gt;0,animals!AJ7,"")</f>
        <v/>
      </c>
      <c r="H19" s="179" t="str">
        <f>IF(animals!AJ8&gt;0,animals!AJ8,"")</f>
        <v/>
      </c>
      <c r="I19" s="180" t="str">
        <f>IF(animals!AJ9&gt;0,animals!AJ9,"")</f>
        <v/>
      </c>
      <c r="J19" s="181" t="str">
        <f>IF(animals!AJ11&gt;0,animals!AJ11,"")</f>
        <v/>
      </c>
      <c r="K19" s="179" t="str">
        <f>IF(animals!AJ12&gt;0,animals!AJ12,"")</f>
        <v/>
      </c>
      <c r="L19" s="179" t="str">
        <f>IF(animals!AJ13&gt;0,animals!AJ13,"")</f>
        <v/>
      </c>
      <c r="M19" s="174" t="str">
        <f>IF(animals!AJ15&gt;0,animals!AJ15,"")</f>
        <v/>
      </c>
      <c r="N19" s="174" t="str">
        <f>IF(animals!AJ16&gt;0,animals!AJ16,"")</f>
        <v/>
      </c>
      <c r="O19" s="179" t="str">
        <f>IF(animals!AJ17&gt;0,animals!AJ17,"")</f>
        <v/>
      </c>
      <c r="P19" s="179" t="str">
        <f>IF(animals!AJ18&gt;0,animals!AJ18,"")</f>
        <v/>
      </c>
      <c r="Q19" s="179" t="str">
        <f>IF(animals!AJ19&gt;0,animals!AJ19,"")</f>
        <v/>
      </c>
      <c r="R19" s="179" t="str">
        <f>IF(animals!AJ20&gt;0,animals!AJ20,"")</f>
        <v/>
      </c>
      <c r="S19" s="179" t="str">
        <f>IF(animals!AJ21&gt;0,animals!AJ21,"")</f>
        <v/>
      </c>
      <c r="T19" s="179" t="str">
        <f>IF(animals!AJ22&gt;0,animals!AJ22,"")</f>
        <v/>
      </c>
      <c r="U19" s="174" t="str">
        <f>IF(animals!AJ24&gt;0,animals!AJ24,"")</f>
        <v/>
      </c>
      <c r="V19" s="174" t="str">
        <f>IF(animals!AJ25&gt;0,animals!AJ25,"")</f>
        <v/>
      </c>
      <c r="W19" s="174" t="str">
        <f>IF(animals!AJ26&gt;0,animals!AJ26,"")</f>
        <v/>
      </c>
      <c r="X19" s="174" t="str">
        <f>IF(animals!AJ27&gt;0,animals!AJ27,"")</f>
        <v/>
      </c>
      <c r="Y19" s="174" t="str">
        <f>IF(animals!AJ28&gt;0,animals!AJ28,"")</f>
        <v/>
      </c>
      <c r="Z19" s="179" t="str">
        <f>IF(animals!AJ29&gt;0,animals!AJ29,"")</f>
        <v/>
      </c>
      <c r="AA19" s="179" t="str">
        <f>IF(animals!AJ30&gt;0,animals!AJ30,"")</f>
        <v/>
      </c>
      <c r="AB19" s="179" t="str">
        <f>IF(animals!AJ31&gt;0,animals!AJ31,"")</f>
        <v/>
      </c>
      <c r="AC19" s="174" t="str">
        <f>IF(animals!AJ33&gt;0,animals!AJ33,"")</f>
        <v/>
      </c>
      <c r="AD19" s="174" t="str">
        <f>IF(animals!AJ34&gt;0,animals!AJ34,"")</f>
        <v/>
      </c>
      <c r="AE19" s="174" t="str">
        <f>IF(animals!AJ35&gt;0,animals!AJ35,"")</f>
        <v/>
      </c>
      <c r="AF19" s="174" t="str">
        <f>IF(animals!AJ36&gt;0,animals!AJ36,"")</f>
        <v/>
      </c>
      <c r="AG19" s="174" t="str">
        <f>IF(animals!AJ37&gt;0,animals!AJ37,"")</f>
        <v/>
      </c>
      <c r="AH19" s="174" t="str">
        <f>IF(animals!AJ38&gt;0,animals!AJ38,"")</f>
        <v/>
      </c>
      <c r="AI19" s="174" t="str">
        <f>IF(animals!AJ39&gt;0,animals!AJ39,"")</f>
        <v/>
      </c>
      <c r="AJ19" s="174" t="str">
        <f>IF(animals!AJ40&gt;0,animals!AJ40,"")</f>
        <v/>
      </c>
      <c r="AK19" s="174" t="str">
        <f>IF(animals!AJ42&gt;0,animals!AJ42,"")</f>
        <v/>
      </c>
      <c r="AL19" s="174" t="str">
        <f>IF(animals!AJ43&gt;0,animals!AJ43,"")</f>
        <v/>
      </c>
      <c r="AM19" s="174" t="str">
        <f>IF(animals!AJ44&gt;0,animals!AJ44,"")</f>
        <v/>
      </c>
      <c r="AN19" s="174" t="str">
        <f>IF(animals!AJ45&gt;0,animals!AJ45,"")</f>
        <v/>
      </c>
      <c r="AO19" s="174" t="str">
        <f>IF(animals!AJ46&gt;0,animals!AJ46,"")</f>
        <v/>
      </c>
      <c r="AP19" s="174" t="str">
        <f>IF(animals!AJ47&gt;0,animals!AJ47,"")</f>
        <v/>
      </c>
      <c r="AQ19" s="174" t="str">
        <f>IF(animals!AJ48&gt;0,animals!AJ48,"")</f>
        <v/>
      </c>
      <c r="AR19" s="174" t="str">
        <f>IF(animals!AJ49&gt;0,animals!AJ49,"")</f>
        <v/>
      </c>
    </row>
    <row r="20" spans="1:44" x14ac:dyDescent="0.2">
      <c r="A20" s="182" t="str">
        <f t="shared" ref="A20:B31" si="1">A$2</f>
        <v>Richtersius ingemari sp.nov.</v>
      </c>
      <c r="B20" s="183" t="str">
        <f t="shared" si="1"/>
        <v>SE.002</v>
      </c>
      <c r="C20" s="187">
        <f>animals!AL1</f>
        <v>19</v>
      </c>
      <c r="D20" s="178" t="str">
        <f>IF(animals!AL3&gt;0,animals!AL3,"")</f>
        <v/>
      </c>
      <c r="E20" s="174" t="str">
        <f>IF(animals!AL5&gt;0,animals!AL5,"")</f>
        <v/>
      </c>
      <c r="F20" s="179" t="str">
        <f>IF(animals!AL6&gt;0,animals!AL6,"")</f>
        <v/>
      </c>
      <c r="G20" s="179" t="str">
        <f>IF(animals!AL7&gt;0,animals!AL7,"")</f>
        <v/>
      </c>
      <c r="H20" s="179" t="str">
        <f>IF(animals!AL8&gt;0,animals!AL8,"")</f>
        <v/>
      </c>
      <c r="I20" s="180" t="str">
        <f>IF(animals!AL9&gt;0,animals!AL9,"")</f>
        <v/>
      </c>
      <c r="J20" s="181" t="str">
        <f>IF(animals!AL11&gt;0,animals!AL11,"")</f>
        <v/>
      </c>
      <c r="K20" s="179" t="str">
        <f>IF(animals!AL12&gt;0,animals!AL12,"")</f>
        <v/>
      </c>
      <c r="L20" s="179" t="str">
        <f>IF(animals!AL13&gt;0,animals!AL13,"")</f>
        <v/>
      </c>
      <c r="M20" s="174" t="str">
        <f>IF(animals!AL15&gt;0,animals!AL15,"")</f>
        <v/>
      </c>
      <c r="N20" s="174" t="str">
        <f>IF(animals!AL16&gt;0,animals!AL16,"")</f>
        <v/>
      </c>
      <c r="O20" s="179" t="str">
        <f>IF(animals!AL17&gt;0,animals!AL17,"")</f>
        <v/>
      </c>
      <c r="P20" s="179" t="str">
        <f>IF(animals!AL18&gt;0,animals!AL18,"")</f>
        <v/>
      </c>
      <c r="Q20" s="179" t="str">
        <f>IF(animals!AL19&gt;0,animals!AL19,"")</f>
        <v/>
      </c>
      <c r="R20" s="179" t="str">
        <f>IF(animals!AL20&gt;0,animals!AL20,"")</f>
        <v/>
      </c>
      <c r="S20" s="179" t="str">
        <f>IF(animals!AL21&gt;0,animals!AL21,"")</f>
        <v/>
      </c>
      <c r="T20" s="179" t="str">
        <f>IF(animals!AL22&gt;0,animals!AL22,"")</f>
        <v/>
      </c>
      <c r="U20" s="174" t="str">
        <f>IF(animals!AL24&gt;0,animals!AL24,"")</f>
        <v/>
      </c>
      <c r="V20" s="174" t="str">
        <f>IF(animals!AL25&gt;0,animals!AL25,"")</f>
        <v/>
      </c>
      <c r="W20" s="174" t="str">
        <f>IF(animals!AL26&gt;0,animals!AL26,"")</f>
        <v/>
      </c>
      <c r="X20" s="174" t="str">
        <f>IF(animals!AL27&gt;0,animals!AL27,"")</f>
        <v/>
      </c>
      <c r="Y20" s="174" t="str">
        <f>IF(animals!AL28&gt;0,animals!AL28,"")</f>
        <v/>
      </c>
      <c r="Z20" s="179" t="str">
        <f>IF(animals!AL29&gt;0,animals!AL29,"")</f>
        <v/>
      </c>
      <c r="AA20" s="179" t="str">
        <f>IF(animals!AL30&gt;0,animals!AL30,"")</f>
        <v/>
      </c>
      <c r="AB20" s="179" t="str">
        <f>IF(animals!AL31&gt;0,animals!AL31,"")</f>
        <v/>
      </c>
      <c r="AC20" s="174" t="str">
        <f>IF(animals!AL33&gt;0,animals!AL33,"")</f>
        <v/>
      </c>
      <c r="AD20" s="174" t="str">
        <f>IF(animals!AL34&gt;0,animals!AL34,"")</f>
        <v/>
      </c>
      <c r="AE20" s="174" t="str">
        <f>IF(animals!AL35&gt;0,animals!AL35,"")</f>
        <v/>
      </c>
      <c r="AF20" s="174" t="str">
        <f>IF(animals!AL36&gt;0,animals!AL36,"")</f>
        <v/>
      </c>
      <c r="AG20" s="174" t="str">
        <f>IF(animals!AL37&gt;0,animals!AL37,"")</f>
        <v/>
      </c>
      <c r="AH20" s="174" t="str">
        <f>IF(animals!AL38&gt;0,animals!AL38,"")</f>
        <v/>
      </c>
      <c r="AI20" s="174" t="str">
        <f>IF(animals!AL39&gt;0,animals!AL39,"")</f>
        <v/>
      </c>
      <c r="AJ20" s="174" t="str">
        <f>IF(animals!AL40&gt;0,animals!AL40,"")</f>
        <v/>
      </c>
      <c r="AK20" s="174" t="str">
        <f>IF(animals!AL42&gt;0,animals!AL42,"")</f>
        <v/>
      </c>
      <c r="AL20" s="174" t="str">
        <f>IF(animals!AL43&gt;0,animals!AL43,"")</f>
        <v/>
      </c>
      <c r="AM20" s="174" t="str">
        <f>IF(animals!AL44&gt;0,animals!AL44,"")</f>
        <v/>
      </c>
      <c r="AN20" s="174" t="str">
        <f>IF(animals!AL45&gt;0,animals!AL45,"")</f>
        <v/>
      </c>
      <c r="AO20" s="174" t="str">
        <f>IF(animals!AL46&gt;0,animals!AL46,"")</f>
        <v/>
      </c>
      <c r="AP20" s="174" t="str">
        <f>IF(animals!AL47&gt;0,animals!AL47,"")</f>
        <v/>
      </c>
      <c r="AQ20" s="174" t="str">
        <f>IF(animals!AL48&gt;0,animals!AL48,"")</f>
        <v/>
      </c>
      <c r="AR20" s="174" t="str">
        <f>IF(animals!AL49&gt;0,animals!AL49,"")</f>
        <v/>
      </c>
    </row>
    <row r="21" spans="1:44" x14ac:dyDescent="0.2">
      <c r="A21" s="182" t="str">
        <f t="shared" si="1"/>
        <v>Richtersius ingemari sp.nov.</v>
      </c>
      <c r="B21" s="183" t="str">
        <f t="shared" si="1"/>
        <v>SE.002</v>
      </c>
      <c r="C21" s="187">
        <f>animals!AN1</f>
        <v>20</v>
      </c>
      <c r="D21" s="178" t="str">
        <f>IF(animals!AN3&gt;0,animals!AN3,"")</f>
        <v/>
      </c>
      <c r="E21" s="174" t="str">
        <f>IF(animals!AN5&gt;0,animals!AN5,"")</f>
        <v/>
      </c>
      <c r="F21" s="179" t="str">
        <f>IF(animals!AN6&gt;0,animals!AN6,"")</f>
        <v/>
      </c>
      <c r="G21" s="179" t="str">
        <f>IF(animals!AN7&gt;0,animals!AN7,"")</f>
        <v/>
      </c>
      <c r="H21" s="179" t="str">
        <f>IF(animals!AN8&gt;0,animals!AN8,"")</f>
        <v/>
      </c>
      <c r="I21" s="180" t="str">
        <f>IF(animals!AN9&gt;0,animals!AN9,"")</f>
        <v/>
      </c>
      <c r="J21" s="181" t="str">
        <f>IF(animals!AN11&gt;0,animals!AN11,"")</f>
        <v/>
      </c>
      <c r="K21" s="179" t="str">
        <f>IF(animals!AN12&gt;0,animals!AN12,"")</f>
        <v/>
      </c>
      <c r="L21" s="179" t="str">
        <f>IF(animals!AN13&gt;0,animals!AN13,"")</f>
        <v/>
      </c>
      <c r="M21" s="174" t="str">
        <f>IF(animals!AN15&gt;0,animals!AN15,"")</f>
        <v/>
      </c>
      <c r="N21" s="174" t="str">
        <f>IF(animals!AN16&gt;0,animals!AN16,"")</f>
        <v/>
      </c>
      <c r="O21" s="179" t="str">
        <f>IF(animals!AN17&gt;0,animals!AN17,"")</f>
        <v/>
      </c>
      <c r="P21" s="179" t="str">
        <f>IF(animals!AN18&gt;0,animals!AN18,"")</f>
        <v/>
      </c>
      <c r="Q21" s="179" t="str">
        <f>IF(animals!AN19&gt;0,animals!AN19,"")</f>
        <v/>
      </c>
      <c r="R21" s="179" t="str">
        <f>IF(animals!AN20&gt;0,animals!AN20,"")</f>
        <v/>
      </c>
      <c r="S21" s="179" t="str">
        <f>IF(animals!AN21&gt;0,animals!AN21,"")</f>
        <v/>
      </c>
      <c r="T21" s="179" t="str">
        <f>IF(animals!AN22&gt;0,animals!AN22,"")</f>
        <v/>
      </c>
      <c r="U21" s="174" t="str">
        <f>IF(animals!AN24&gt;0,animals!AN24,"")</f>
        <v/>
      </c>
      <c r="V21" s="174" t="str">
        <f>IF(animals!AN25&gt;0,animals!AN25,"")</f>
        <v/>
      </c>
      <c r="W21" s="174" t="str">
        <f>IF(animals!AN26&gt;0,animals!AN26,"")</f>
        <v/>
      </c>
      <c r="X21" s="174" t="str">
        <f>IF(animals!AN27&gt;0,animals!AN27,"")</f>
        <v/>
      </c>
      <c r="Y21" s="174" t="str">
        <f>IF(animals!AN28&gt;0,animals!AN28,"")</f>
        <v/>
      </c>
      <c r="Z21" s="179" t="str">
        <f>IF(animals!AN29&gt;0,animals!AN29,"")</f>
        <v/>
      </c>
      <c r="AA21" s="179" t="str">
        <f>IF(animals!AN30&gt;0,animals!AN30,"")</f>
        <v/>
      </c>
      <c r="AB21" s="179" t="str">
        <f>IF(animals!AN31&gt;0,animals!AN31,"")</f>
        <v/>
      </c>
      <c r="AC21" s="174" t="str">
        <f>IF(animals!AN33&gt;0,animals!AN33,"")</f>
        <v/>
      </c>
      <c r="AD21" s="174" t="str">
        <f>IF(animals!AN34&gt;0,animals!AN34,"")</f>
        <v/>
      </c>
      <c r="AE21" s="174" t="str">
        <f>IF(animals!AN35&gt;0,animals!AN35,"")</f>
        <v/>
      </c>
      <c r="AF21" s="174" t="str">
        <f>IF(animals!AN36&gt;0,animals!AN36,"")</f>
        <v/>
      </c>
      <c r="AG21" s="174" t="str">
        <f>IF(animals!AN37&gt;0,animals!AN37,"")</f>
        <v/>
      </c>
      <c r="AH21" s="174" t="str">
        <f>IF(animals!AN38&gt;0,animals!AN38,"")</f>
        <v/>
      </c>
      <c r="AI21" s="174" t="str">
        <f>IF(animals!AN39&gt;0,animals!AN39,"")</f>
        <v/>
      </c>
      <c r="AJ21" s="174" t="str">
        <f>IF(animals!AN40&gt;0,animals!AN40,"")</f>
        <v/>
      </c>
      <c r="AK21" s="174" t="str">
        <f>IF(animals!AN42&gt;0,animals!AN42,"")</f>
        <v/>
      </c>
      <c r="AL21" s="174" t="str">
        <f>IF(animals!AN43&gt;0,animals!AN43,"")</f>
        <v/>
      </c>
      <c r="AM21" s="174" t="str">
        <f>IF(animals!AN44&gt;0,animals!AN44,"")</f>
        <v/>
      </c>
      <c r="AN21" s="174" t="str">
        <f>IF(animals!AN45&gt;0,animals!AN45,"")</f>
        <v/>
      </c>
      <c r="AO21" s="174" t="str">
        <f>IF(animals!AN46&gt;0,animals!AN46,"")</f>
        <v/>
      </c>
      <c r="AP21" s="174" t="str">
        <f>IF(animals!AN47&gt;0,animals!AN47,"")</f>
        <v/>
      </c>
      <c r="AQ21" s="174" t="str">
        <f>IF(animals!AN48&gt;0,animals!AN48,"")</f>
        <v/>
      </c>
      <c r="AR21" s="174" t="str">
        <f>IF(animals!AN49&gt;0,animals!AN49,"")</f>
        <v/>
      </c>
    </row>
    <row r="22" spans="1:44" x14ac:dyDescent="0.2">
      <c r="A22" s="182" t="str">
        <f t="shared" si="1"/>
        <v>Richtersius ingemari sp.nov.</v>
      </c>
      <c r="B22" s="183" t="str">
        <f t="shared" si="1"/>
        <v>SE.002</v>
      </c>
      <c r="C22" s="187">
        <f>animals!AP1</f>
        <v>21</v>
      </c>
      <c r="D22" s="178" t="str">
        <f>IF(animals!AP3&gt;0,animals!AP3,"")</f>
        <v/>
      </c>
      <c r="E22" s="174" t="str">
        <f>IF(animals!AP5&gt;0,animals!AP5,"")</f>
        <v/>
      </c>
      <c r="F22" s="179" t="str">
        <f>IF(animals!AP6&gt;0,animals!AP6,"")</f>
        <v/>
      </c>
      <c r="G22" s="179" t="str">
        <f>IF(animals!AP7&gt;0,animals!AP7,"")</f>
        <v/>
      </c>
      <c r="H22" s="179" t="str">
        <f>IF(animals!AP8&gt;0,animals!AP8,"")</f>
        <v/>
      </c>
      <c r="I22" s="180" t="str">
        <f>IF(animals!AP9&gt;0,animals!AP9,"")</f>
        <v/>
      </c>
      <c r="J22" s="181" t="str">
        <f>IF(animals!AP11&gt;0,animals!AP11,"")</f>
        <v/>
      </c>
      <c r="K22" s="179" t="str">
        <f>IF(animals!AP12&gt;0,animals!AP12,"")</f>
        <v/>
      </c>
      <c r="L22" s="179" t="str">
        <f>IF(animals!AP13&gt;0,animals!AP13,"")</f>
        <v/>
      </c>
      <c r="M22" s="174" t="str">
        <f>IF(animals!AP15&gt;0,animals!AP15,"")</f>
        <v/>
      </c>
      <c r="N22" s="174" t="str">
        <f>IF(animals!AP16&gt;0,animals!AP16,"")</f>
        <v/>
      </c>
      <c r="O22" s="179" t="str">
        <f>IF(animals!AP17&gt;0,animals!AP17,"")</f>
        <v/>
      </c>
      <c r="P22" s="179" t="str">
        <f>IF(animals!AP18&gt;0,animals!AP18,"")</f>
        <v/>
      </c>
      <c r="Q22" s="179" t="str">
        <f>IF(animals!AP19&gt;0,animals!AP19,"")</f>
        <v/>
      </c>
      <c r="R22" s="179" t="str">
        <f>IF(animals!AP20&gt;0,animals!AP20,"")</f>
        <v/>
      </c>
      <c r="S22" s="179" t="str">
        <f>IF(animals!AP21&gt;0,animals!AP21,"")</f>
        <v/>
      </c>
      <c r="T22" s="179" t="str">
        <f>IF(animals!AP22&gt;0,animals!AP22,"")</f>
        <v/>
      </c>
      <c r="U22" s="174" t="str">
        <f>IF(animals!AP24&gt;0,animals!AP24,"")</f>
        <v/>
      </c>
      <c r="V22" s="174" t="str">
        <f>IF(animals!AP25&gt;0,animals!AP25,"")</f>
        <v/>
      </c>
      <c r="W22" s="174" t="str">
        <f>IF(animals!AP26&gt;0,animals!AP26,"")</f>
        <v/>
      </c>
      <c r="X22" s="174" t="str">
        <f>IF(animals!AP27&gt;0,animals!AP27,"")</f>
        <v/>
      </c>
      <c r="Y22" s="174" t="str">
        <f>IF(animals!AP28&gt;0,animals!AP28,"")</f>
        <v/>
      </c>
      <c r="Z22" s="179" t="str">
        <f>IF(animals!AP29&gt;0,animals!AP29,"")</f>
        <v/>
      </c>
      <c r="AA22" s="179" t="str">
        <f>IF(animals!AP30&gt;0,animals!AP30,"")</f>
        <v/>
      </c>
      <c r="AB22" s="179" t="str">
        <f>IF(animals!AP31&gt;0,animals!AP31,"")</f>
        <v/>
      </c>
      <c r="AC22" s="174" t="str">
        <f>IF(animals!AP33&gt;0,animals!AP33,"")</f>
        <v/>
      </c>
      <c r="AD22" s="174" t="str">
        <f>IF(animals!AP34&gt;0,animals!AP34,"")</f>
        <v/>
      </c>
      <c r="AE22" s="174" t="str">
        <f>IF(animals!AP35&gt;0,animals!AP35,"")</f>
        <v/>
      </c>
      <c r="AF22" s="174" t="str">
        <f>IF(animals!AP36&gt;0,animals!AP36,"")</f>
        <v/>
      </c>
      <c r="AG22" s="174" t="str">
        <f>IF(animals!AP37&gt;0,animals!AP37,"")</f>
        <v/>
      </c>
      <c r="AH22" s="174" t="str">
        <f>IF(animals!AP38&gt;0,animals!AP38,"")</f>
        <v/>
      </c>
      <c r="AI22" s="174" t="str">
        <f>IF(animals!AP39&gt;0,animals!AP39,"")</f>
        <v/>
      </c>
      <c r="AJ22" s="174" t="str">
        <f>IF(animals!AP40&gt;0,animals!AP40,"")</f>
        <v/>
      </c>
      <c r="AK22" s="174" t="str">
        <f>IF(animals!AP42&gt;0,animals!AP42,"")</f>
        <v/>
      </c>
      <c r="AL22" s="174" t="str">
        <f>IF(animals!AP43&gt;0,animals!AP43,"")</f>
        <v/>
      </c>
      <c r="AM22" s="174" t="str">
        <f>IF(animals!AP44&gt;0,animals!AP44,"")</f>
        <v/>
      </c>
      <c r="AN22" s="174" t="str">
        <f>IF(animals!AP45&gt;0,animals!AP45,"")</f>
        <v/>
      </c>
      <c r="AO22" s="174" t="str">
        <f>IF(animals!AP46&gt;0,animals!AP46,"")</f>
        <v/>
      </c>
      <c r="AP22" s="174" t="str">
        <f>IF(animals!AP47&gt;0,animals!AP47,"")</f>
        <v/>
      </c>
      <c r="AQ22" s="174" t="str">
        <f>IF(animals!AP48&gt;0,animals!AP48,"")</f>
        <v/>
      </c>
      <c r="AR22" s="174" t="str">
        <f>IF(animals!AP49&gt;0,animals!AP49,"")</f>
        <v/>
      </c>
    </row>
    <row r="23" spans="1:44" x14ac:dyDescent="0.2">
      <c r="A23" s="182" t="str">
        <f t="shared" si="1"/>
        <v>Richtersius ingemari sp.nov.</v>
      </c>
      <c r="B23" s="183" t="str">
        <f t="shared" si="1"/>
        <v>SE.002</v>
      </c>
      <c r="C23" s="187">
        <f>animals!AR1</f>
        <v>22</v>
      </c>
      <c r="D23" s="178" t="str">
        <f>IF(animals!AR3&gt;0,animals!AR3,"")</f>
        <v/>
      </c>
      <c r="E23" s="174" t="str">
        <f>IF(animals!AR5&gt;0,animals!AR5,"")</f>
        <v/>
      </c>
      <c r="F23" s="179" t="str">
        <f>IF(animals!AR6&gt;0,animals!AR6,"")</f>
        <v/>
      </c>
      <c r="G23" s="179" t="str">
        <f>IF(animals!AR7&gt;0,animals!AR7,"")</f>
        <v/>
      </c>
      <c r="H23" s="179" t="str">
        <f>IF(animals!AR8&gt;0,animals!AR8,"")</f>
        <v/>
      </c>
      <c r="I23" s="180" t="str">
        <f>IF(animals!AR9&gt;0,animals!AR9,"")</f>
        <v/>
      </c>
      <c r="J23" s="181" t="str">
        <f>IF(animals!AR11&gt;0,animals!AR11,"")</f>
        <v/>
      </c>
      <c r="K23" s="179" t="str">
        <f>IF(animals!AR12&gt;0,animals!AR12,"")</f>
        <v/>
      </c>
      <c r="L23" s="179" t="str">
        <f>IF(animals!AR13&gt;0,animals!AR13,"")</f>
        <v/>
      </c>
      <c r="M23" s="174" t="str">
        <f>IF(animals!AR15&gt;0,animals!AR15,"")</f>
        <v/>
      </c>
      <c r="N23" s="174" t="str">
        <f>IF(animals!AR16&gt;0,animals!AR16,"")</f>
        <v/>
      </c>
      <c r="O23" s="179" t="str">
        <f>IF(animals!AR17&gt;0,animals!AR17,"")</f>
        <v/>
      </c>
      <c r="P23" s="179" t="str">
        <f>IF(animals!AR18&gt;0,animals!AR18,"")</f>
        <v/>
      </c>
      <c r="Q23" s="179" t="str">
        <f>IF(animals!AR19&gt;0,animals!AR19,"")</f>
        <v/>
      </c>
      <c r="R23" s="179" t="str">
        <f>IF(animals!AR20&gt;0,animals!AR20,"")</f>
        <v/>
      </c>
      <c r="S23" s="179" t="str">
        <f>IF(animals!AR21&gt;0,animals!AR21,"")</f>
        <v/>
      </c>
      <c r="T23" s="179" t="str">
        <f>IF(animals!AR22&gt;0,animals!AR22,"")</f>
        <v/>
      </c>
      <c r="U23" s="174" t="str">
        <f>IF(animals!AR24&gt;0,animals!AR24,"")</f>
        <v/>
      </c>
      <c r="V23" s="174" t="str">
        <f>IF(animals!AR25&gt;0,animals!AR25,"")</f>
        <v/>
      </c>
      <c r="W23" s="174" t="str">
        <f>IF(animals!AR26&gt;0,animals!AR26,"")</f>
        <v/>
      </c>
      <c r="X23" s="174" t="str">
        <f>IF(animals!AR27&gt;0,animals!AR27,"")</f>
        <v/>
      </c>
      <c r="Y23" s="174" t="str">
        <f>IF(animals!AR28&gt;0,animals!AR28,"")</f>
        <v/>
      </c>
      <c r="Z23" s="179" t="str">
        <f>IF(animals!AR29&gt;0,animals!AR29,"")</f>
        <v/>
      </c>
      <c r="AA23" s="179" t="str">
        <f>IF(animals!AR30&gt;0,animals!AR30,"")</f>
        <v/>
      </c>
      <c r="AB23" s="179" t="str">
        <f>IF(animals!AR31&gt;0,animals!AR31,"")</f>
        <v/>
      </c>
      <c r="AC23" s="174" t="str">
        <f>IF(animals!AR33&gt;0,animals!AR33,"")</f>
        <v/>
      </c>
      <c r="AD23" s="174" t="str">
        <f>IF(animals!AR34&gt;0,animals!AR34,"")</f>
        <v/>
      </c>
      <c r="AE23" s="174" t="str">
        <f>IF(animals!AR35&gt;0,animals!AR35,"")</f>
        <v/>
      </c>
      <c r="AF23" s="174" t="str">
        <f>IF(animals!AR36&gt;0,animals!AR36,"")</f>
        <v/>
      </c>
      <c r="AG23" s="174" t="str">
        <f>IF(animals!AR37&gt;0,animals!AR37,"")</f>
        <v/>
      </c>
      <c r="AH23" s="174" t="str">
        <f>IF(animals!AR38&gt;0,animals!AR38,"")</f>
        <v/>
      </c>
      <c r="AI23" s="174" t="str">
        <f>IF(animals!AR39&gt;0,animals!AR39,"")</f>
        <v/>
      </c>
      <c r="AJ23" s="174" t="str">
        <f>IF(animals!AR40&gt;0,animals!AR40,"")</f>
        <v/>
      </c>
      <c r="AK23" s="174" t="str">
        <f>IF(animals!AR42&gt;0,animals!AR42,"")</f>
        <v/>
      </c>
      <c r="AL23" s="174" t="str">
        <f>IF(animals!AR43&gt;0,animals!AR43,"")</f>
        <v/>
      </c>
      <c r="AM23" s="174" t="str">
        <f>IF(animals!AR44&gt;0,animals!AR44,"")</f>
        <v/>
      </c>
      <c r="AN23" s="174" t="str">
        <f>IF(animals!AR45&gt;0,animals!AR45,"")</f>
        <v/>
      </c>
      <c r="AO23" s="174" t="str">
        <f>IF(animals!AR46&gt;0,animals!AR46,"")</f>
        <v/>
      </c>
      <c r="AP23" s="174" t="str">
        <f>IF(animals!AR47&gt;0,animals!AR47,"")</f>
        <v/>
      </c>
      <c r="AQ23" s="174" t="str">
        <f>IF(animals!AR48&gt;0,animals!AR48,"")</f>
        <v/>
      </c>
      <c r="AR23" s="174" t="str">
        <f>IF(animals!AR49&gt;0,animals!AR49,"")</f>
        <v/>
      </c>
    </row>
    <row r="24" spans="1:44" x14ac:dyDescent="0.2">
      <c r="A24" s="182" t="str">
        <f t="shared" si="1"/>
        <v>Richtersius ingemari sp.nov.</v>
      </c>
      <c r="B24" s="183" t="str">
        <f t="shared" si="1"/>
        <v>SE.002</v>
      </c>
      <c r="C24" s="187">
        <f>animals!AT1</f>
        <v>23</v>
      </c>
      <c r="D24" s="178" t="str">
        <f>IF(animals!AT3&gt;0,animals!AT3,"")</f>
        <v/>
      </c>
      <c r="E24" s="174" t="str">
        <f>IF(animals!AT5&gt;0,animals!AT5,"")</f>
        <v/>
      </c>
      <c r="F24" s="179" t="str">
        <f>IF(animals!AT6&gt;0,animals!AT6,"")</f>
        <v/>
      </c>
      <c r="G24" s="179" t="str">
        <f>IF(animals!AT7&gt;0,animals!AT7,"")</f>
        <v/>
      </c>
      <c r="H24" s="179" t="str">
        <f>IF(animals!AT8&gt;0,animals!AT8,"")</f>
        <v/>
      </c>
      <c r="I24" s="180" t="str">
        <f>IF(animals!AT9&gt;0,animals!AT9,"")</f>
        <v/>
      </c>
      <c r="J24" s="181" t="str">
        <f>IF(animals!AT11&gt;0,animals!AT11,"")</f>
        <v/>
      </c>
      <c r="K24" s="179" t="str">
        <f>IF(animals!AT12&gt;0,animals!AT12,"")</f>
        <v/>
      </c>
      <c r="L24" s="179" t="str">
        <f>IF(animals!AT13&gt;0,animals!AT13,"")</f>
        <v/>
      </c>
      <c r="M24" s="174" t="str">
        <f>IF(animals!AT15&gt;0,animals!AT15,"")</f>
        <v/>
      </c>
      <c r="N24" s="174" t="str">
        <f>IF(animals!AT16&gt;0,animals!AT16,"")</f>
        <v/>
      </c>
      <c r="O24" s="179" t="str">
        <f>IF(animals!AT17&gt;0,animals!AT17,"")</f>
        <v/>
      </c>
      <c r="P24" s="179" t="str">
        <f>IF(animals!AT18&gt;0,animals!AT18,"")</f>
        <v/>
      </c>
      <c r="Q24" s="179" t="str">
        <f>IF(animals!AT19&gt;0,animals!AT19,"")</f>
        <v/>
      </c>
      <c r="R24" s="179" t="str">
        <f>IF(animals!AT20&gt;0,animals!AT20,"")</f>
        <v/>
      </c>
      <c r="S24" s="179" t="str">
        <f>IF(animals!AT21&gt;0,animals!AT21,"")</f>
        <v/>
      </c>
      <c r="T24" s="179" t="str">
        <f>IF(animals!AT22&gt;0,animals!AT22,"")</f>
        <v/>
      </c>
      <c r="U24" s="174" t="str">
        <f>IF(animals!AT24&gt;0,animals!AT24,"")</f>
        <v/>
      </c>
      <c r="V24" s="174" t="str">
        <f>IF(animals!AT25&gt;0,animals!AT25,"")</f>
        <v/>
      </c>
      <c r="W24" s="174" t="str">
        <f>IF(animals!AT26&gt;0,animals!AT26,"")</f>
        <v/>
      </c>
      <c r="X24" s="174" t="str">
        <f>IF(animals!AT27&gt;0,animals!AT27,"")</f>
        <v/>
      </c>
      <c r="Y24" s="174" t="str">
        <f>IF(animals!AT28&gt;0,animals!AT28,"")</f>
        <v/>
      </c>
      <c r="Z24" s="179" t="str">
        <f>IF(animals!AT29&gt;0,animals!AT29,"")</f>
        <v/>
      </c>
      <c r="AA24" s="179" t="str">
        <f>IF(animals!AT30&gt;0,animals!AT30,"")</f>
        <v/>
      </c>
      <c r="AB24" s="179" t="str">
        <f>IF(animals!AT31&gt;0,animals!AT31,"")</f>
        <v/>
      </c>
      <c r="AC24" s="174" t="str">
        <f>IF(animals!AT33&gt;0,animals!AT33,"")</f>
        <v/>
      </c>
      <c r="AD24" s="174" t="str">
        <f>IF(animals!AT34&gt;0,animals!AT34,"")</f>
        <v/>
      </c>
      <c r="AE24" s="174" t="str">
        <f>IF(animals!AT35&gt;0,animals!AT35,"")</f>
        <v/>
      </c>
      <c r="AF24" s="174" t="str">
        <f>IF(animals!AT36&gt;0,animals!AT36,"")</f>
        <v/>
      </c>
      <c r="AG24" s="174" t="str">
        <f>IF(animals!AT37&gt;0,animals!AT37,"")</f>
        <v/>
      </c>
      <c r="AH24" s="174" t="str">
        <f>IF(animals!AT38&gt;0,animals!AT38,"")</f>
        <v/>
      </c>
      <c r="AI24" s="174" t="str">
        <f>IF(animals!AT39&gt;0,animals!AT39,"")</f>
        <v/>
      </c>
      <c r="AJ24" s="174" t="str">
        <f>IF(animals!AT40&gt;0,animals!AT40,"")</f>
        <v/>
      </c>
      <c r="AK24" s="174" t="str">
        <f>IF(animals!AT42&gt;0,animals!AT42,"")</f>
        <v/>
      </c>
      <c r="AL24" s="174" t="str">
        <f>IF(animals!AT43&gt;0,animals!AT43,"")</f>
        <v/>
      </c>
      <c r="AM24" s="174" t="str">
        <f>IF(animals!AT44&gt;0,animals!AT44,"")</f>
        <v/>
      </c>
      <c r="AN24" s="174" t="str">
        <f>IF(animals!AT45&gt;0,animals!AT45,"")</f>
        <v/>
      </c>
      <c r="AO24" s="174" t="str">
        <f>IF(animals!AT46&gt;0,animals!AT46,"")</f>
        <v/>
      </c>
      <c r="AP24" s="174" t="str">
        <f>IF(animals!AT47&gt;0,animals!AT47,"")</f>
        <v/>
      </c>
      <c r="AQ24" s="174" t="str">
        <f>IF(animals!AT48&gt;0,animals!AT48,"")</f>
        <v/>
      </c>
      <c r="AR24" s="174" t="str">
        <f>IF(animals!AT49&gt;0,animals!AT49,"")</f>
        <v/>
      </c>
    </row>
    <row r="25" spans="1:44" x14ac:dyDescent="0.2">
      <c r="A25" s="182" t="str">
        <f t="shared" si="1"/>
        <v>Richtersius ingemari sp.nov.</v>
      </c>
      <c r="B25" s="183" t="str">
        <f t="shared" si="1"/>
        <v>SE.002</v>
      </c>
      <c r="C25" s="187">
        <f>animals!AV1</f>
        <v>24</v>
      </c>
      <c r="D25" s="178" t="str">
        <f>IF(animals!AV3&gt;0,animals!AV3,"")</f>
        <v/>
      </c>
      <c r="E25" s="174" t="str">
        <f>IF(animals!AV5&gt;0,animals!AV5,"")</f>
        <v/>
      </c>
      <c r="F25" s="179" t="str">
        <f>IF(animals!AV6&gt;0,animals!AV6,"")</f>
        <v/>
      </c>
      <c r="G25" s="179" t="str">
        <f>IF(animals!AV7&gt;0,animals!AV7,"")</f>
        <v/>
      </c>
      <c r="H25" s="179" t="str">
        <f>IF(animals!AV8&gt;0,animals!AV8,"")</f>
        <v/>
      </c>
      <c r="I25" s="180" t="str">
        <f>IF(animals!AV9&gt;0,animals!AV9,"")</f>
        <v/>
      </c>
      <c r="J25" s="181" t="str">
        <f>IF(animals!AV11&gt;0,animals!AV11,"")</f>
        <v/>
      </c>
      <c r="K25" s="179" t="str">
        <f>IF(animals!AV12&gt;0,animals!AV12,"")</f>
        <v/>
      </c>
      <c r="L25" s="179" t="str">
        <f>IF(animals!AV13&gt;0,animals!AV13,"")</f>
        <v/>
      </c>
      <c r="M25" s="174" t="str">
        <f>IF(animals!AV15&gt;0,animals!AV15,"")</f>
        <v/>
      </c>
      <c r="N25" s="174" t="str">
        <f>IF(animals!AV16&gt;0,animals!AV16,"")</f>
        <v/>
      </c>
      <c r="O25" s="179" t="str">
        <f>IF(animals!AV17&gt;0,animals!AV17,"")</f>
        <v/>
      </c>
      <c r="P25" s="179" t="str">
        <f>IF(animals!AV18&gt;0,animals!AV18,"")</f>
        <v/>
      </c>
      <c r="Q25" s="179" t="str">
        <f>IF(animals!AV19&gt;0,animals!AV19,"")</f>
        <v/>
      </c>
      <c r="R25" s="179" t="str">
        <f>IF(animals!AV20&gt;0,animals!AV20,"")</f>
        <v/>
      </c>
      <c r="S25" s="179" t="str">
        <f>IF(animals!AV21&gt;0,animals!AV21,"")</f>
        <v/>
      </c>
      <c r="T25" s="179" t="str">
        <f>IF(animals!AV22&gt;0,animals!AV22,"")</f>
        <v/>
      </c>
      <c r="U25" s="174" t="str">
        <f>IF(animals!AV24&gt;0,animals!AV24,"")</f>
        <v/>
      </c>
      <c r="V25" s="174" t="str">
        <f>IF(animals!AV25&gt;0,animals!AV25,"")</f>
        <v/>
      </c>
      <c r="W25" s="174" t="str">
        <f>IF(animals!AV26&gt;0,animals!AV26,"")</f>
        <v/>
      </c>
      <c r="X25" s="174" t="str">
        <f>IF(animals!AV27&gt;0,animals!AV27,"")</f>
        <v/>
      </c>
      <c r="Y25" s="174" t="str">
        <f>IF(animals!AV28&gt;0,animals!AV28,"")</f>
        <v/>
      </c>
      <c r="Z25" s="179" t="str">
        <f>IF(animals!AV29&gt;0,animals!AV29,"")</f>
        <v/>
      </c>
      <c r="AA25" s="179" t="str">
        <f>IF(animals!AV30&gt;0,animals!AV30,"")</f>
        <v/>
      </c>
      <c r="AB25" s="179" t="str">
        <f>IF(animals!AV31&gt;0,animals!AV31,"")</f>
        <v/>
      </c>
      <c r="AC25" s="174" t="str">
        <f>IF(animals!AV33&gt;0,animals!AV33,"")</f>
        <v/>
      </c>
      <c r="AD25" s="174" t="str">
        <f>IF(animals!AV34&gt;0,animals!AV34,"")</f>
        <v/>
      </c>
      <c r="AE25" s="174" t="str">
        <f>IF(animals!AV35&gt;0,animals!AV35,"")</f>
        <v/>
      </c>
      <c r="AF25" s="174" t="str">
        <f>IF(animals!AV36&gt;0,animals!AV36,"")</f>
        <v/>
      </c>
      <c r="AG25" s="174" t="str">
        <f>IF(animals!AV37&gt;0,animals!AV37,"")</f>
        <v/>
      </c>
      <c r="AH25" s="174" t="str">
        <f>IF(animals!AV38&gt;0,animals!AV38,"")</f>
        <v/>
      </c>
      <c r="AI25" s="174" t="str">
        <f>IF(animals!AV39&gt;0,animals!AV39,"")</f>
        <v/>
      </c>
      <c r="AJ25" s="174" t="str">
        <f>IF(animals!AV40&gt;0,animals!AV40,"")</f>
        <v/>
      </c>
      <c r="AK25" s="174" t="str">
        <f>IF(animals!AV42&gt;0,animals!AV42,"")</f>
        <v/>
      </c>
      <c r="AL25" s="174" t="str">
        <f>IF(animals!AV43&gt;0,animals!AV43,"")</f>
        <v/>
      </c>
      <c r="AM25" s="174" t="str">
        <f>IF(animals!AV44&gt;0,animals!AV44,"")</f>
        <v/>
      </c>
      <c r="AN25" s="174" t="str">
        <f>IF(animals!AV45&gt;0,animals!AV45,"")</f>
        <v/>
      </c>
      <c r="AO25" s="174" t="str">
        <f>IF(animals!AV46&gt;0,animals!AV46,"")</f>
        <v/>
      </c>
      <c r="AP25" s="174" t="str">
        <f>IF(animals!AV47&gt;0,animals!AV47,"")</f>
        <v/>
      </c>
      <c r="AQ25" s="174" t="str">
        <f>IF(animals!AV48&gt;0,animals!AV48,"")</f>
        <v/>
      </c>
      <c r="AR25" s="174" t="str">
        <f>IF(animals!AV49&gt;0,animals!AV49,"")</f>
        <v/>
      </c>
    </row>
    <row r="26" spans="1:44" x14ac:dyDescent="0.2">
      <c r="A26" s="182" t="str">
        <f t="shared" si="1"/>
        <v>Richtersius ingemari sp.nov.</v>
      </c>
      <c r="B26" s="183" t="str">
        <f t="shared" si="1"/>
        <v>SE.002</v>
      </c>
      <c r="C26" s="187">
        <f>animals!AX1</f>
        <v>25</v>
      </c>
      <c r="D26" s="178" t="str">
        <f>IF(animals!AX3&gt;0,animals!AX3,"")</f>
        <v/>
      </c>
      <c r="E26" s="174" t="str">
        <f>IF(animals!AX5&gt;0,animals!AX5,"")</f>
        <v/>
      </c>
      <c r="F26" s="179" t="str">
        <f>IF(animals!AX6&gt;0,animals!AX6,"")</f>
        <v/>
      </c>
      <c r="G26" s="179" t="str">
        <f>IF(animals!AX7&gt;0,animals!AX7,"")</f>
        <v/>
      </c>
      <c r="H26" s="179" t="str">
        <f>IF(animals!AX8&gt;0,animals!AX8,"")</f>
        <v/>
      </c>
      <c r="I26" s="180" t="str">
        <f>IF(animals!AX9&gt;0,animals!AX9,"")</f>
        <v/>
      </c>
      <c r="J26" s="181" t="str">
        <f>IF(animals!AX11&gt;0,animals!AX11,"")</f>
        <v/>
      </c>
      <c r="K26" s="179" t="str">
        <f>IF(animals!AX12&gt;0,animals!AX12,"")</f>
        <v/>
      </c>
      <c r="L26" s="179" t="str">
        <f>IF(animals!AX13&gt;0,animals!AX13,"")</f>
        <v/>
      </c>
      <c r="M26" s="174" t="str">
        <f>IF(animals!AX15&gt;0,animals!AX15,"")</f>
        <v/>
      </c>
      <c r="N26" s="174" t="str">
        <f>IF(animals!AX16&gt;0,animals!AX16,"")</f>
        <v/>
      </c>
      <c r="O26" s="179" t="str">
        <f>IF(animals!AX17&gt;0,animals!AX17,"")</f>
        <v/>
      </c>
      <c r="P26" s="179" t="str">
        <f>IF(animals!AX18&gt;0,animals!AX18,"")</f>
        <v/>
      </c>
      <c r="Q26" s="179" t="str">
        <f>IF(animals!AX19&gt;0,animals!AX19,"")</f>
        <v/>
      </c>
      <c r="R26" s="179" t="str">
        <f>IF(animals!AX20&gt;0,animals!AX20,"")</f>
        <v/>
      </c>
      <c r="S26" s="179" t="str">
        <f>IF(animals!AX21&gt;0,animals!AX21,"")</f>
        <v/>
      </c>
      <c r="T26" s="179" t="str">
        <f>IF(animals!AX22&gt;0,animals!AX22,"")</f>
        <v/>
      </c>
      <c r="U26" s="174" t="str">
        <f>IF(animals!AX24&gt;0,animals!AX24,"")</f>
        <v/>
      </c>
      <c r="V26" s="174" t="str">
        <f>IF(animals!AX25&gt;0,animals!AX25,"")</f>
        <v/>
      </c>
      <c r="W26" s="174" t="str">
        <f>IF(animals!AX26&gt;0,animals!AX26,"")</f>
        <v/>
      </c>
      <c r="X26" s="174" t="str">
        <f>IF(animals!AX27&gt;0,animals!AX27,"")</f>
        <v/>
      </c>
      <c r="Y26" s="174" t="str">
        <f>IF(animals!AX28&gt;0,animals!AX28,"")</f>
        <v/>
      </c>
      <c r="Z26" s="179" t="str">
        <f>IF(animals!AX29&gt;0,animals!AX29,"")</f>
        <v/>
      </c>
      <c r="AA26" s="179" t="str">
        <f>IF(animals!AX30&gt;0,animals!AX30,"")</f>
        <v/>
      </c>
      <c r="AB26" s="179" t="str">
        <f>IF(animals!AX31&gt;0,animals!AX31,"")</f>
        <v/>
      </c>
      <c r="AC26" s="174" t="str">
        <f>IF(animals!AX33&gt;0,animals!AX33,"")</f>
        <v/>
      </c>
      <c r="AD26" s="174" t="str">
        <f>IF(animals!AX34&gt;0,animals!AX34,"")</f>
        <v/>
      </c>
      <c r="AE26" s="174" t="str">
        <f>IF(animals!AX35&gt;0,animals!AX35,"")</f>
        <v/>
      </c>
      <c r="AF26" s="174" t="str">
        <f>IF(animals!AX36&gt;0,animals!AX36,"")</f>
        <v/>
      </c>
      <c r="AG26" s="174" t="str">
        <f>IF(animals!AX37&gt;0,animals!AX37,"")</f>
        <v/>
      </c>
      <c r="AH26" s="174" t="str">
        <f>IF(animals!AX38&gt;0,animals!AX38,"")</f>
        <v/>
      </c>
      <c r="AI26" s="174" t="str">
        <f>IF(animals!AX39&gt;0,animals!AX39,"")</f>
        <v/>
      </c>
      <c r="AJ26" s="174" t="str">
        <f>IF(animals!AX40&gt;0,animals!AX40,"")</f>
        <v/>
      </c>
      <c r="AK26" s="174" t="str">
        <f>IF(animals!AX42&gt;0,animals!AX42,"")</f>
        <v/>
      </c>
      <c r="AL26" s="174" t="str">
        <f>IF(animals!AX43&gt;0,animals!AX43,"")</f>
        <v/>
      </c>
      <c r="AM26" s="174" t="str">
        <f>IF(animals!AX44&gt;0,animals!AX44,"")</f>
        <v/>
      </c>
      <c r="AN26" s="174" t="str">
        <f>IF(animals!AX45&gt;0,animals!AX45,"")</f>
        <v/>
      </c>
      <c r="AO26" s="174" t="str">
        <f>IF(animals!AX46&gt;0,animals!AX46,"")</f>
        <v/>
      </c>
      <c r="AP26" s="174" t="str">
        <f>IF(animals!AX47&gt;0,animals!AX47,"")</f>
        <v/>
      </c>
      <c r="AQ26" s="174" t="str">
        <f>IF(animals!AX48&gt;0,animals!AX48,"")</f>
        <v/>
      </c>
      <c r="AR26" s="174" t="str">
        <f>IF(animals!AX49&gt;0,animals!AX49,"")</f>
        <v/>
      </c>
    </row>
    <row r="27" spans="1:44" x14ac:dyDescent="0.2">
      <c r="A27" s="182" t="str">
        <f t="shared" si="1"/>
        <v>Richtersius ingemari sp.nov.</v>
      </c>
      <c r="B27" s="183" t="str">
        <f t="shared" si="1"/>
        <v>SE.002</v>
      </c>
      <c r="C27" s="187">
        <f>animals!AZ1</f>
        <v>26</v>
      </c>
      <c r="D27" s="178" t="str">
        <f>IF(animals!AZ3&gt;0,animals!AZ3,"")</f>
        <v/>
      </c>
      <c r="E27" s="174" t="str">
        <f>IF(animals!AZ5&gt;0,animals!AZ5,"")</f>
        <v/>
      </c>
      <c r="F27" s="179" t="str">
        <f>IF(animals!AZ6&gt;0,animals!AZ6,"")</f>
        <v/>
      </c>
      <c r="G27" s="179" t="str">
        <f>IF(animals!AZ7&gt;0,animals!AZ7,"")</f>
        <v/>
      </c>
      <c r="H27" s="179" t="str">
        <f>IF(animals!AZ8&gt;0,animals!AZ8,"")</f>
        <v/>
      </c>
      <c r="I27" s="180" t="str">
        <f>IF(animals!AZ9&gt;0,animals!AZ9,"")</f>
        <v/>
      </c>
      <c r="J27" s="181" t="str">
        <f>IF(animals!AZ11&gt;0,animals!AZ11,"")</f>
        <v/>
      </c>
      <c r="K27" s="179" t="str">
        <f>IF(animals!AZ12&gt;0,animals!AZ12,"")</f>
        <v/>
      </c>
      <c r="L27" s="179" t="str">
        <f>IF(animals!AZ13&gt;0,animals!AZ13,"")</f>
        <v/>
      </c>
      <c r="M27" s="174" t="str">
        <f>IF(animals!AZ15&gt;0,animals!AZ15,"")</f>
        <v/>
      </c>
      <c r="N27" s="174" t="str">
        <f>IF(animals!AZ16&gt;0,animals!AZ16,"")</f>
        <v/>
      </c>
      <c r="O27" s="179" t="str">
        <f>IF(animals!AZ17&gt;0,animals!AZ17,"")</f>
        <v/>
      </c>
      <c r="P27" s="179" t="str">
        <f>IF(animals!AZ18&gt;0,animals!AZ18,"")</f>
        <v/>
      </c>
      <c r="Q27" s="179" t="str">
        <f>IF(animals!AZ19&gt;0,animals!AZ19,"")</f>
        <v/>
      </c>
      <c r="R27" s="179" t="str">
        <f>IF(animals!AZ20&gt;0,animals!AZ20,"")</f>
        <v/>
      </c>
      <c r="S27" s="179" t="str">
        <f>IF(animals!AZ21&gt;0,animals!AZ21,"")</f>
        <v/>
      </c>
      <c r="T27" s="179" t="str">
        <f>IF(animals!AZ22&gt;0,animals!AZ22,"")</f>
        <v/>
      </c>
      <c r="U27" s="174" t="str">
        <f>IF(animals!AZ24&gt;0,animals!AZ24,"")</f>
        <v/>
      </c>
      <c r="V27" s="174" t="str">
        <f>IF(animals!AZ25&gt;0,animals!AZ25,"")</f>
        <v/>
      </c>
      <c r="W27" s="174" t="str">
        <f>IF(animals!AZ26&gt;0,animals!AZ26,"")</f>
        <v/>
      </c>
      <c r="X27" s="174" t="str">
        <f>IF(animals!AZ27&gt;0,animals!AZ27,"")</f>
        <v/>
      </c>
      <c r="Y27" s="174" t="str">
        <f>IF(animals!AZ28&gt;0,animals!AZ28,"")</f>
        <v/>
      </c>
      <c r="Z27" s="179" t="str">
        <f>IF(animals!AZ29&gt;0,animals!AZ29,"")</f>
        <v/>
      </c>
      <c r="AA27" s="179" t="str">
        <f>IF(animals!AZ30&gt;0,animals!AZ30,"")</f>
        <v/>
      </c>
      <c r="AB27" s="179" t="str">
        <f>IF(animals!AZ31&gt;0,animals!AZ31,"")</f>
        <v/>
      </c>
      <c r="AC27" s="174" t="str">
        <f>IF(animals!AZ33&gt;0,animals!AZ33,"")</f>
        <v/>
      </c>
      <c r="AD27" s="174" t="str">
        <f>IF(animals!AZ34&gt;0,animals!AZ34,"")</f>
        <v/>
      </c>
      <c r="AE27" s="174" t="str">
        <f>IF(animals!AZ35&gt;0,animals!AZ35,"")</f>
        <v/>
      </c>
      <c r="AF27" s="174" t="str">
        <f>IF(animals!AZ36&gt;0,animals!AZ36,"")</f>
        <v/>
      </c>
      <c r="AG27" s="174" t="str">
        <f>IF(animals!AZ37&gt;0,animals!AZ37,"")</f>
        <v/>
      </c>
      <c r="AH27" s="174" t="str">
        <f>IF(animals!AZ38&gt;0,animals!AZ38,"")</f>
        <v/>
      </c>
      <c r="AI27" s="174" t="str">
        <f>IF(animals!AZ39&gt;0,animals!AZ39,"")</f>
        <v/>
      </c>
      <c r="AJ27" s="174" t="str">
        <f>IF(animals!AZ40&gt;0,animals!AZ40,"")</f>
        <v/>
      </c>
      <c r="AK27" s="174" t="str">
        <f>IF(animals!AZ42&gt;0,animals!AZ42,"")</f>
        <v/>
      </c>
      <c r="AL27" s="174" t="str">
        <f>IF(animals!AZ43&gt;0,animals!AZ43,"")</f>
        <v/>
      </c>
      <c r="AM27" s="174" t="str">
        <f>IF(animals!AZ44&gt;0,animals!AZ44,"")</f>
        <v/>
      </c>
      <c r="AN27" s="174" t="str">
        <f>IF(animals!AZ45&gt;0,animals!AZ45,"")</f>
        <v/>
      </c>
      <c r="AO27" s="174" t="str">
        <f>IF(animals!AZ46&gt;0,animals!AZ46,"")</f>
        <v/>
      </c>
      <c r="AP27" s="174" t="str">
        <f>IF(animals!AZ47&gt;0,animals!AZ47,"")</f>
        <v/>
      </c>
      <c r="AQ27" s="174" t="str">
        <f>IF(animals!AZ48&gt;0,animals!AZ48,"")</f>
        <v/>
      </c>
      <c r="AR27" s="174" t="str">
        <f>IF(animals!AZ49&gt;0,animals!AZ49,"")</f>
        <v/>
      </c>
    </row>
    <row r="28" spans="1:44" x14ac:dyDescent="0.2">
      <c r="A28" s="182" t="str">
        <f t="shared" si="1"/>
        <v>Richtersius ingemari sp.nov.</v>
      </c>
      <c r="B28" s="183" t="str">
        <f t="shared" si="1"/>
        <v>SE.002</v>
      </c>
      <c r="C28" s="187">
        <f>animals!BB1</f>
        <v>27</v>
      </c>
      <c r="D28" s="178" t="str">
        <f>IF(animals!BB3&gt;0,animals!BB3,"")</f>
        <v/>
      </c>
      <c r="E28" s="174" t="str">
        <f>IF(animals!BB5&gt;0,animals!BB5,"")</f>
        <v/>
      </c>
      <c r="F28" s="179" t="str">
        <f>IF(animals!BB6&gt;0,animals!BB6,"")</f>
        <v/>
      </c>
      <c r="G28" s="179" t="str">
        <f>IF(animals!BB7&gt;0,animals!BB7,"")</f>
        <v/>
      </c>
      <c r="H28" s="179" t="str">
        <f>IF(animals!BB8&gt;0,animals!BB8,"")</f>
        <v/>
      </c>
      <c r="I28" s="180" t="str">
        <f>IF(animals!BB9&gt;0,animals!BB9,"")</f>
        <v/>
      </c>
      <c r="J28" s="181" t="str">
        <f>IF(animals!BB11&gt;0,animals!BB11,"")</f>
        <v/>
      </c>
      <c r="K28" s="179" t="str">
        <f>IF(animals!BB12&gt;0,animals!BB12,"")</f>
        <v/>
      </c>
      <c r="L28" s="179" t="str">
        <f>IF(animals!BB13&gt;0,animals!BB13,"")</f>
        <v/>
      </c>
      <c r="M28" s="174" t="str">
        <f>IF(animals!BB15&gt;0,animals!BB15,"")</f>
        <v/>
      </c>
      <c r="N28" s="174" t="str">
        <f>IF(animals!BB16&gt;0,animals!BB16,"")</f>
        <v/>
      </c>
      <c r="O28" s="179" t="str">
        <f>IF(animals!BB17&gt;0,animals!BB17,"")</f>
        <v/>
      </c>
      <c r="P28" s="179" t="str">
        <f>IF(animals!BB18&gt;0,animals!BB18,"")</f>
        <v/>
      </c>
      <c r="Q28" s="179" t="str">
        <f>IF(animals!BB19&gt;0,animals!BB19,"")</f>
        <v/>
      </c>
      <c r="R28" s="179" t="str">
        <f>IF(animals!BB20&gt;0,animals!BB20,"")</f>
        <v/>
      </c>
      <c r="S28" s="179" t="str">
        <f>IF(animals!BB21&gt;0,animals!BB21,"")</f>
        <v/>
      </c>
      <c r="T28" s="179" t="str">
        <f>IF(animals!BB22&gt;0,animals!BB22,"")</f>
        <v/>
      </c>
      <c r="U28" s="174" t="str">
        <f>IF(animals!BB24&gt;0,animals!BB24,"")</f>
        <v/>
      </c>
      <c r="V28" s="174" t="str">
        <f>IF(animals!BB25&gt;0,animals!BB25,"")</f>
        <v/>
      </c>
      <c r="W28" s="174" t="str">
        <f>IF(animals!BB26&gt;0,animals!BB26,"")</f>
        <v/>
      </c>
      <c r="X28" s="174" t="str">
        <f>IF(animals!BB27&gt;0,animals!BB27,"")</f>
        <v/>
      </c>
      <c r="Y28" s="174" t="str">
        <f>IF(animals!BB28&gt;0,animals!BB28,"")</f>
        <v/>
      </c>
      <c r="Z28" s="179" t="str">
        <f>IF(animals!BB29&gt;0,animals!BB29,"")</f>
        <v/>
      </c>
      <c r="AA28" s="179" t="str">
        <f>IF(animals!BB30&gt;0,animals!BB30,"")</f>
        <v/>
      </c>
      <c r="AB28" s="179" t="str">
        <f>IF(animals!BB31&gt;0,animals!BB31,"")</f>
        <v/>
      </c>
      <c r="AC28" s="174" t="str">
        <f>IF(animals!BB33&gt;0,animals!BB33,"")</f>
        <v/>
      </c>
      <c r="AD28" s="174" t="str">
        <f>IF(animals!BB34&gt;0,animals!BB34,"")</f>
        <v/>
      </c>
      <c r="AE28" s="174" t="str">
        <f>IF(animals!BB35&gt;0,animals!BB35,"")</f>
        <v/>
      </c>
      <c r="AF28" s="174" t="str">
        <f>IF(animals!BB36&gt;0,animals!BB36,"")</f>
        <v/>
      </c>
      <c r="AG28" s="174" t="str">
        <f>IF(animals!BB37&gt;0,animals!BB37,"")</f>
        <v/>
      </c>
      <c r="AH28" s="174" t="str">
        <f>IF(animals!BB38&gt;0,animals!BB38,"")</f>
        <v/>
      </c>
      <c r="AI28" s="174" t="str">
        <f>IF(animals!BB39&gt;0,animals!BB39,"")</f>
        <v/>
      </c>
      <c r="AJ28" s="174" t="str">
        <f>IF(animals!BB40&gt;0,animals!BB40,"")</f>
        <v/>
      </c>
      <c r="AK28" s="174" t="str">
        <f>IF(animals!BB42&gt;0,animals!BB42,"")</f>
        <v/>
      </c>
      <c r="AL28" s="174" t="str">
        <f>IF(animals!BB43&gt;0,animals!BB43,"")</f>
        <v/>
      </c>
      <c r="AM28" s="174" t="str">
        <f>IF(animals!BB44&gt;0,animals!BB44,"")</f>
        <v/>
      </c>
      <c r="AN28" s="174" t="str">
        <f>IF(animals!BB45&gt;0,animals!BB45,"")</f>
        <v/>
      </c>
      <c r="AO28" s="174" t="str">
        <f>IF(animals!BB46&gt;0,animals!BB46,"")</f>
        <v/>
      </c>
      <c r="AP28" s="174" t="str">
        <f>IF(animals!BB47&gt;0,animals!BB47,"")</f>
        <v/>
      </c>
      <c r="AQ28" s="174" t="str">
        <f>IF(animals!BB48&gt;0,animals!BB48,"")</f>
        <v/>
      </c>
      <c r="AR28" s="174" t="str">
        <f>IF(animals!BB49&gt;0,animals!BB49,"")</f>
        <v/>
      </c>
    </row>
    <row r="29" spans="1:44" x14ac:dyDescent="0.2">
      <c r="A29" s="182" t="str">
        <f t="shared" si="1"/>
        <v>Richtersius ingemari sp.nov.</v>
      </c>
      <c r="B29" s="183" t="str">
        <f t="shared" si="1"/>
        <v>SE.002</v>
      </c>
      <c r="C29" s="187">
        <f>animals!BD1</f>
        <v>28</v>
      </c>
      <c r="D29" s="178" t="str">
        <f>IF(animals!BD3&gt;0,animals!BD3,"")</f>
        <v/>
      </c>
      <c r="E29" s="174" t="str">
        <f>IF(animals!BD5&gt;0,animals!BD5,"")</f>
        <v/>
      </c>
      <c r="F29" s="179" t="str">
        <f>IF(animals!BD6&gt;0,animals!BD6,"")</f>
        <v/>
      </c>
      <c r="G29" s="179" t="str">
        <f>IF(animals!BD7&gt;0,animals!BD7,"")</f>
        <v/>
      </c>
      <c r="H29" s="179" t="str">
        <f>IF(animals!BD8&gt;0,animals!BD8,"")</f>
        <v/>
      </c>
      <c r="I29" s="180" t="str">
        <f>IF(animals!BD9&gt;0,animals!BD9,"")</f>
        <v/>
      </c>
      <c r="J29" s="181" t="str">
        <f>IF(animals!BD11&gt;0,animals!BD11,"")</f>
        <v/>
      </c>
      <c r="K29" s="179" t="str">
        <f>IF(animals!BD12&gt;0,animals!BD12,"")</f>
        <v/>
      </c>
      <c r="L29" s="179" t="str">
        <f>IF(animals!BD13&gt;0,animals!BD13,"")</f>
        <v/>
      </c>
      <c r="M29" s="174" t="str">
        <f>IF(animals!BD15&gt;0,animals!BD15,"")</f>
        <v/>
      </c>
      <c r="N29" s="174" t="str">
        <f>IF(animals!BD16&gt;0,animals!BD16,"")</f>
        <v/>
      </c>
      <c r="O29" s="179" t="str">
        <f>IF(animals!BD17&gt;0,animals!BD17,"")</f>
        <v/>
      </c>
      <c r="P29" s="179" t="str">
        <f>IF(animals!BD18&gt;0,animals!BD18,"")</f>
        <v/>
      </c>
      <c r="Q29" s="179" t="str">
        <f>IF(animals!BD19&gt;0,animals!BD19,"")</f>
        <v/>
      </c>
      <c r="R29" s="179" t="str">
        <f>IF(animals!BD20&gt;0,animals!BD20,"")</f>
        <v/>
      </c>
      <c r="S29" s="179" t="str">
        <f>IF(animals!BD21&gt;0,animals!BD21,"")</f>
        <v/>
      </c>
      <c r="T29" s="179" t="str">
        <f>IF(animals!BD22&gt;0,animals!BD22,"")</f>
        <v/>
      </c>
      <c r="U29" s="174" t="str">
        <f>IF(animals!BD24&gt;0,animals!BD24,"")</f>
        <v/>
      </c>
      <c r="V29" s="174" t="str">
        <f>IF(animals!BD25&gt;0,animals!BD25,"")</f>
        <v/>
      </c>
      <c r="W29" s="174" t="str">
        <f>IF(animals!BD26&gt;0,animals!BD26,"")</f>
        <v/>
      </c>
      <c r="X29" s="174" t="str">
        <f>IF(animals!BD27&gt;0,animals!BD27,"")</f>
        <v/>
      </c>
      <c r="Y29" s="174" t="str">
        <f>IF(animals!BD28&gt;0,animals!BD28,"")</f>
        <v/>
      </c>
      <c r="Z29" s="179" t="str">
        <f>IF(animals!BD29&gt;0,animals!BD29,"")</f>
        <v/>
      </c>
      <c r="AA29" s="179" t="str">
        <f>IF(animals!BD30&gt;0,animals!BD30,"")</f>
        <v/>
      </c>
      <c r="AB29" s="179" t="str">
        <f>IF(animals!BD31&gt;0,animals!BD31,"")</f>
        <v/>
      </c>
      <c r="AC29" s="174" t="str">
        <f>IF(animals!BD33&gt;0,animals!BD33,"")</f>
        <v/>
      </c>
      <c r="AD29" s="174" t="str">
        <f>IF(animals!BD34&gt;0,animals!BD34,"")</f>
        <v/>
      </c>
      <c r="AE29" s="174" t="str">
        <f>IF(animals!BD35&gt;0,animals!BD35,"")</f>
        <v/>
      </c>
      <c r="AF29" s="174" t="str">
        <f>IF(animals!BD36&gt;0,animals!BD36,"")</f>
        <v/>
      </c>
      <c r="AG29" s="174" t="str">
        <f>IF(animals!BD37&gt;0,animals!BD37,"")</f>
        <v/>
      </c>
      <c r="AH29" s="174" t="str">
        <f>IF(animals!BD38&gt;0,animals!BD38,"")</f>
        <v/>
      </c>
      <c r="AI29" s="174" t="str">
        <f>IF(animals!BD39&gt;0,animals!BD39,"")</f>
        <v/>
      </c>
      <c r="AJ29" s="174" t="str">
        <f>IF(animals!BD40&gt;0,animals!BD40,"")</f>
        <v/>
      </c>
      <c r="AK29" s="174" t="str">
        <f>IF(animals!BD42&gt;0,animals!BD42,"")</f>
        <v/>
      </c>
      <c r="AL29" s="174" t="str">
        <f>IF(animals!BD43&gt;0,animals!BD43,"")</f>
        <v/>
      </c>
      <c r="AM29" s="174" t="str">
        <f>IF(animals!BD44&gt;0,animals!BD44,"")</f>
        <v/>
      </c>
      <c r="AN29" s="174" t="str">
        <f>IF(animals!BD45&gt;0,animals!BD45,"")</f>
        <v/>
      </c>
      <c r="AO29" s="174" t="str">
        <f>IF(animals!BD46&gt;0,animals!BD46,"")</f>
        <v/>
      </c>
      <c r="AP29" s="174" t="str">
        <f>IF(animals!BD47&gt;0,animals!BD47,"")</f>
        <v/>
      </c>
      <c r="AQ29" s="174" t="str">
        <f>IF(animals!BD48&gt;0,animals!BD48,"")</f>
        <v/>
      </c>
      <c r="AR29" s="174" t="str">
        <f>IF(animals!BD49&gt;0,animals!BD49,"")</f>
        <v/>
      </c>
    </row>
    <row r="30" spans="1:44" x14ac:dyDescent="0.2">
      <c r="A30" s="182" t="str">
        <f t="shared" si="1"/>
        <v>Richtersius ingemari sp.nov.</v>
      </c>
      <c r="B30" s="183" t="str">
        <f t="shared" si="1"/>
        <v>SE.002</v>
      </c>
      <c r="C30" s="187">
        <f>animals!BF1</f>
        <v>29</v>
      </c>
      <c r="D30" s="178" t="str">
        <f>IF(animals!BF3&gt;0,animals!BF3,"")</f>
        <v/>
      </c>
      <c r="E30" s="174" t="str">
        <f>IF(animals!BF5&gt;0,animals!BF5,"")</f>
        <v/>
      </c>
      <c r="F30" s="179" t="str">
        <f>IF(animals!BF6&gt;0,animals!BF6,"")</f>
        <v/>
      </c>
      <c r="G30" s="179" t="str">
        <f>IF(animals!BF7&gt;0,animals!BF7,"")</f>
        <v/>
      </c>
      <c r="H30" s="179" t="str">
        <f>IF(animals!BF8&gt;0,animals!BF8,"")</f>
        <v/>
      </c>
      <c r="I30" s="180" t="str">
        <f>IF(animals!BF9&gt;0,animals!BF9,"")</f>
        <v/>
      </c>
      <c r="J30" s="181" t="str">
        <f>IF(animals!BF11&gt;0,animals!BF11,"")</f>
        <v/>
      </c>
      <c r="K30" s="179" t="str">
        <f>IF(animals!BF12&gt;0,animals!BF12,"")</f>
        <v/>
      </c>
      <c r="L30" s="179" t="str">
        <f>IF(animals!BF13&gt;0,animals!BF13,"")</f>
        <v/>
      </c>
      <c r="M30" s="174" t="str">
        <f>IF(animals!BF15&gt;0,animals!BF15,"")</f>
        <v/>
      </c>
      <c r="N30" s="174" t="str">
        <f>IF(animals!BF16&gt;0,animals!BF16,"")</f>
        <v/>
      </c>
      <c r="O30" s="179" t="str">
        <f>IF(animals!BF17&gt;0,animals!BF17,"")</f>
        <v/>
      </c>
      <c r="P30" s="179" t="str">
        <f>IF(animals!BF18&gt;0,animals!BF18,"")</f>
        <v/>
      </c>
      <c r="Q30" s="179" t="str">
        <f>IF(animals!BF19&gt;0,animals!BF19,"")</f>
        <v/>
      </c>
      <c r="R30" s="179" t="str">
        <f>IF(animals!BF20&gt;0,animals!BF20,"")</f>
        <v/>
      </c>
      <c r="S30" s="179" t="str">
        <f>IF(animals!BF21&gt;0,animals!BF21,"")</f>
        <v/>
      </c>
      <c r="T30" s="179" t="str">
        <f>IF(animals!BF22&gt;0,animals!BF22,"")</f>
        <v/>
      </c>
      <c r="U30" s="174" t="str">
        <f>IF(animals!BF24&gt;0,animals!BF24,"")</f>
        <v/>
      </c>
      <c r="V30" s="174" t="str">
        <f>IF(animals!BF25&gt;0,animals!BF25,"")</f>
        <v/>
      </c>
      <c r="W30" s="174" t="str">
        <f>IF(animals!BF26&gt;0,animals!BF26,"")</f>
        <v/>
      </c>
      <c r="X30" s="174" t="str">
        <f>IF(animals!BF27&gt;0,animals!BF27,"")</f>
        <v/>
      </c>
      <c r="Y30" s="174" t="str">
        <f>IF(animals!BF28&gt;0,animals!BF28,"")</f>
        <v/>
      </c>
      <c r="Z30" s="179" t="str">
        <f>IF(animals!BF29&gt;0,animals!BF29,"")</f>
        <v/>
      </c>
      <c r="AA30" s="179" t="str">
        <f>IF(animals!BF30&gt;0,animals!BF30,"")</f>
        <v/>
      </c>
      <c r="AB30" s="179" t="str">
        <f>IF(animals!BF31&gt;0,animals!BF31,"")</f>
        <v/>
      </c>
      <c r="AC30" s="174" t="str">
        <f>IF(animals!BF33&gt;0,animals!BF33,"")</f>
        <v/>
      </c>
      <c r="AD30" s="174" t="str">
        <f>IF(animals!BF34&gt;0,animals!BF34,"")</f>
        <v/>
      </c>
      <c r="AE30" s="174" t="str">
        <f>IF(animals!BF35&gt;0,animals!BF35,"")</f>
        <v/>
      </c>
      <c r="AF30" s="174" t="str">
        <f>IF(animals!BF36&gt;0,animals!BF36,"")</f>
        <v/>
      </c>
      <c r="AG30" s="174" t="str">
        <f>IF(animals!BF37&gt;0,animals!BF37,"")</f>
        <v/>
      </c>
      <c r="AH30" s="174" t="str">
        <f>IF(animals!BF38&gt;0,animals!BF38,"")</f>
        <v/>
      </c>
      <c r="AI30" s="174" t="str">
        <f>IF(animals!BF39&gt;0,animals!BF39,"")</f>
        <v/>
      </c>
      <c r="AJ30" s="174" t="str">
        <f>IF(animals!BF40&gt;0,animals!BF40,"")</f>
        <v/>
      </c>
      <c r="AK30" s="174" t="str">
        <f>IF(animals!BF42&gt;0,animals!BF42,"")</f>
        <v/>
      </c>
      <c r="AL30" s="174" t="str">
        <f>IF(animals!BF43&gt;0,animals!BF43,"")</f>
        <v/>
      </c>
      <c r="AM30" s="174" t="str">
        <f>IF(animals!BF44&gt;0,animals!BF44,"")</f>
        <v/>
      </c>
      <c r="AN30" s="174" t="str">
        <f>IF(animals!BF45&gt;0,animals!BF45,"")</f>
        <v/>
      </c>
      <c r="AO30" s="174" t="str">
        <f>IF(animals!BF46&gt;0,animals!BF46,"")</f>
        <v/>
      </c>
      <c r="AP30" s="174" t="str">
        <f>IF(animals!BF47&gt;0,animals!BF47,"")</f>
        <v/>
      </c>
      <c r="AQ30" s="174" t="str">
        <f>IF(animals!BF48&gt;0,animals!BF48,"")</f>
        <v/>
      </c>
      <c r="AR30" s="174" t="str">
        <f>IF(animals!BF49&gt;0,animals!BF49,"")</f>
        <v/>
      </c>
    </row>
    <row r="31" spans="1:44" x14ac:dyDescent="0.2">
      <c r="A31" s="182" t="str">
        <f t="shared" si="1"/>
        <v>Richtersius ingemari sp.nov.</v>
      </c>
      <c r="B31" s="183" t="str">
        <f t="shared" si="1"/>
        <v>SE.002</v>
      </c>
      <c r="C31" s="187">
        <f>animals!BH1</f>
        <v>30</v>
      </c>
      <c r="D31" s="178" t="str">
        <f>IF(animals!BH3&gt;0,animals!BH3,"")</f>
        <v/>
      </c>
      <c r="E31" s="174" t="str">
        <f>IF(animals!BH5&gt;0,animals!BH5,"")</f>
        <v/>
      </c>
      <c r="F31" s="179" t="str">
        <f>IF(animals!BH6&gt;0,animals!BH6,"")</f>
        <v/>
      </c>
      <c r="G31" s="179" t="str">
        <f>IF(animals!BH7&gt;0,animals!BH7,"")</f>
        <v/>
      </c>
      <c r="H31" s="179" t="str">
        <f>IF(animals!BH8&gt;0,animals!BH8,"")</f>
        <v/>
      </c>
      <c r="I31" s="180" t="str">
        <f>IF(animals!BH9&gt;0,animals!BH9,"")</f>
        <v/>
      </c>
      <c r="J31" s="181" t="str">
        <f>IF(animals!BH11&gt;0,animals!BH11,"")</f>
        <v/>
      </c>
      <c r="K31" s="179" t="str">
        <f>IF(animals!BH12&gt;0,animals!BH12,"")</f>
        <v/>
      </c>
      <c r="L31" s="179" t="str">
        <f>IF(animals!BH13&gt;0,animals!BH13,"")</f>
        <v/>
      </c>
      <c r="M31" s="174" t="str">
        <f>IF(animals!BH15&gt;0,animals!BH15,"")</f>
        <v/>
      </c>
      <c r="N31" s="174" t="str">
        <f>IF(animals!BH16&gt;0,animals!BH16,"")</f>
        <v/>
      </c>
      <c r="O31" s="179" t="str">
        <f>IF(animals!BH17&gt;0,animals!BH17,"")</f>
        <v/>
      </c>
      <c r="P31" s="179" t="str">
        <f>IF(animals!BH18&gt;0,animals!BH18,"")</f>
        <v/>
      </c>
      <c r="Q31" s="179" t="str">
        <f>IF(animals!BH19&gt;0,animals!BH19,"")</f>
        <v/>
      </c>
      <c r="R31" s="179" t="str">
        <f>IF(animals!BH20&gt;0,animals!BH20,"")</f>
        <v/>
      </c>
      <c r="S31" s="179" t="str">
        <f>IF(animals!BH21&gt;0,animals!BH21,"")</f>
        <v/>
      </c>
      <c r="T31" s="179" t="str">
        <f>IF(animals!BH22&gt;0,animals!BH22,"")</f>
        <v/>
      </c>
      <c r="U31" s="174" t="str">
        <f>IF(animals!BH24&gt;0,animals!BH24,"")</f>
        <v/>
      </c>
      <c r="V31" s="174" t="str">
        <f>IF(animals!BH25&gt;0,animals!BH25,"")</f>
        <v/>
      </c>
      <c r="W31" s="174" t="str">
        <f>IF(animals!BH26&gt;0,animals!BH26,"")</f>
        <v/>
      </c>
      <c r="X31" s="174" t="str">
        <f>IF(animals!BH27&gt;0,animals!BH27,"")</f>
        <v/>
      </c>
      <c r="Y31" s="174" t="str">
        <f>IF(animals!BH28&gt;0,animals!BH28,"")</f>
        <v/>
      </c>
      <c r="Z31" s="179" t="str">
        <f>IF(animals!BH29&gt;0,animals!BH29,"")</f>
        <v/>
      </c>
      <c r="AA31" s="179" t="str">
        <f>IF(animals!BH30&gt;0,animals!BH30,"")</f>
        <v/>
      </c>
      <c r="AB31" s="179" t="str">
        <f>IF(animals!BH31&gt;0,animals!BH31,"")</f>
        <v/>
      </c>
      <c r="AC31" s="174" t="str">
        <f>IF(animals!BH33&gt;0,animals!BH33,"")</f>
        <v/>
      </c>
      <c r="AD31" s="174" t="str">
        <f>IF(animals!BH34&gt;0,animals!BH34,"")</f>
        <v/>
      </c>
      <c r="AE31" s="174" t="str">
        <f>IF(animals!BH35&gt;0,animals!BH35,"")</f>
        <v/>
      </c>
      <c r="AF31" s="174" t="str">
        <f>IF(animals!BH36&gt;0,animals!BH36,"")</f>
        <v/>
      </c>
      <c r="AG31" s="174" t="str">
        <f>IF(animals!BH37&gt;0,animals!BH37,"")</f>
        <v/>
      </c>
      <c r="AH31" s="174" t="str">
        <f>IF(animals!BH38&gt;0,animals!BH38,"")</f>
        <v/>
      </c>
      <c r="AI31" s="174" t="str">
        <f>IF(animals!BH39&gt;0,animals!BH39,"")</f>
        <v/>
      </c>
      <c r="AJ31" s="174" t="str">
        <f>IF(animals!BH40&gt;0,animals!BH40,"")</f>
        <v/>
      </c>
      <c r="AK31" s="174" t="str">
        <f>IF(animals!BH42&gt;0,animals!BH42,"")</f>
        <v/>
      </c>
      <c r="AL31" s="174" t="str">
        <f>IF(animals!BH43&gt;0,animals!BH43,"")</f>
        <v/>
      </c>
      <c r="AM31" s="174" t="str">
        <f>IF(animals!BH44&gt;0,animals!BH44,"")</f>
        <v/>
      </c>
      <c r="AN31" s="174" t="str">
        <f>IF(animals!BH45&gt;0,animals!BH45,"")</f>
        <v/>
      </c>
      <c r="AO31" s="174" t="str">
        <f>IF(animals!BH46&gt;0,animals!BH46,"")</f>
        <v/>
      </c>
      <c r="AP31" s="174" t="str">
        <f>IF(animals!BH47&gt;0,animals!BH47,"")</f>
        <v/>
      </c>
      <c r="AQ31" s="174" t="str">
        <f>IF(animals!BH48&gt;0,animals!BH48,"")</f>
        <v/>
      </c>
      <c r="AR31" s="174" t="str">
        <f>IF(animals!BH49&gt;0,animals!BH49,"")</f>
        <v/>
      </c>
    </row>
  </sheetData>
  <dataConsolidate>
    <dataRefs count="1">
      <dataRef ref="D3:D4" sheet="general info"/>
    </dataRefs>
  </dataConsolidate>
  <pageMargins left="0.7" right="0.7" top="0.75" bottom="0.75" header="0.3" footer="0.3"/>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AI31"/>
  <sheetViews>
    <sheetView workbookViewId="0">
      <pane xSplit="3" ySplit="1" topLeftCell="D2" activePane="bottomRight" state="frozen"/>
      <selection pane="topRight" activeCell="C1" sqref="C1"/>
      <selection pane="bottomLeft" activeCell="A2" sqref="A2"/>
      <selection pane="bottomRight" activeCell="C12" sqref="C12"/>
    </sheetView>
  </sheetViews>
  <sheetFormatPr defaultColWidth="9.140625" defaultRowHeight="12.75" x14ac:dyDescent="0.2"/>
  <cols>
    <col min="1" max="1" width="16.85546875" style="188" customWidth="1"/>
    <col min="2" max="2" width="16.85546875" style="189" customWidth="1"/>
    <col min="3" max="3" width="9.140625" style="190"/>
    <col min="4" max="35" width="17" style="172" customWidth="1"/>
    <col min="36" max="16384" width="9.140625" style="128"/>
  </cols>
  <sheetData>
    <row r="1" spans="1:35" ht="25.5" x14ac:dyDescent="0.2">
      <c r="A1" s="182" t="s">
        <v>6</v>
      </c>
      <c r="B1" s="183" t="s">
        <v>7</v>
      </c>
      <c r="C1" s="184" t="s">
        <v>65</v>
      </c>
      <c r="D1" s="127" t="s">
        <v>20</v>
      </c>
      <c r="E1" s="127" t="s">
        <v>67</v>
      </c>
      <c r="F1" s="127" t="s">
        <v>68</v>
      </c>
      <c r="G1" s="127" t="s">
        <v>69</v>
      </c>
      <c r="H1" s="127" t="s">
        <v>70</v>
      </c>
      <c r="I1" s="127" t="s">
        <v>71</v>
      </c>
      <c r="J1" s="127" t="s">
        <v>72</v>
      </c>
      <c r="K1" s="127" t="s">
        <v>73</v>
      </c>
      <c r="L1" s="127" t="s">
        <v>78</v>
      </c>
      <c r="M1" s="127" t="s">
        <v>79</v>
      </c>
      <c r="N1" s="127" t="s">
        <v>80</v>
      </c>
      <c r="O1" s="127" t="s">
        <v>82</v>
      </c>
      <c r="P1" s="127" t="s">
        <v>83</v>
      </c>
      <c r="Q1" s="127" t="s">
        <v>84</v>
      </c>
      <c r="R1" s="127" t="s">
        <v>87</v>
      </c>
      <c r="S1" s="127" t="s">
        <v>88</v>
      </c>
      <c r="T1" s="127" t="s">
        <v>89</v>
      </c>
      <c r="U1" s="127" t="s">
        <v>91</v>
      </c>
      <c r="V1" s="127" t="s">
        <v>92</v>
      </c>
      <c r="W1" s="127" t="s">
        <v>93</v>
      </c>
      <c r="X1" s="127" t="s">
        <v>96</v>
      </c>
      <c r="Y1" s="127" t="s">
        <v>97</v>
      </c>
      <c r="Z1" s="127" t="s">
        <v>98</v>
      </c>
      <c r="AA1" s="127" t="s">
        <v>100</v>
      </c>
      <c r="AB1" s="127" t="s">
        <v>101</v>
      </c>
      <c r="AC1" s="127" t="s">
        <v>102</v>
      </c>
      <c r="AD1" s="127" t="s">
        <v>105</v>
      </c>
      <c r="AE1" s="127" t="s">
        <v>106</v>
      </c>
      <c r="AF1" s="127" t="s">
        <v>107</v>
      </c>
      <c r="AG1" s="127" t="s">
        <v>109</v>
      </c>
      <c r="AH1" s="127" t="s">
        <v>110</v>
      </c>
      <c r="AI1" s="127" t="s">
        <v>111</v>
      </c>
    </row>
    <row r="2" spans="1:35" x14ac:dyDescent="0.2">
      <c r="A2" s="185" t="str">
        <f>'general info'!D2</f>
        <v>Richtersius ingemari sp.nov.</v>
      </c>
      <c r="B2" s="186" t="str">
        <f>'general info'!D3</f>
        <v>SE.002</v>
      </c>
      <c r="C2" s="191" t="str">
        <f>animals!B1</f>
        <v>SL7_D</v>
      </c>
      <c r="D2" s="169">
        <f>IF(animals!C3&gt;0,animals!C3,"")</f>
        <v>750.01493875112044</v>
      </c>
      <c r="E2" s="170">
        <f>IF(animals!C6&gt;0,animals!C6,"")</f>
        <v>71.735882880191227</v>
      </c>
      <c r="F2" s="170">
        <f>IF(animals!C7&gt;0,animals!C7,"")</f>
        <v>6.27427547057066</v>
      </c>
      <c r="G2" s="170">
        <f>IF(animals!C8&gt;0,animals!C8,"")</f>
        <v>2.270690170301763</v>
      </c>
      <c r="H2" s="171" t="str">
        <f>IF(animals!C9&gt;0,animals!C9,"")</f>
        <v/>
      </c>
      <c r="I2" s="171">
        <f>IF(animals!C11&gt;0,animals!C11,"")</f>
        <v>10.875410815655812</v>
      </c>
      <c r="J2" s="170">
        <f>IF(animals!C12&gt;0,animals!C12,"")</f>
        <v>10.023902001792651</v>
      </c>
      <c r="K2" s="170">
        <f>IF(animals!C13&gt;0,animals!C13,"")</f>
        <v>23.842246788168513</v>
      </c>
      <c r="L2" s="170">
        <f>IF(animals!C15&gt;0,animals!C15,"")</f>
        <v>12.130265909769943</v>
      </c>
      <c r="M2" s="170">
        <f>IF(animals!C16&gt;0,animals!C16,"")</f>
        <v>22.647146698536002</v>
      </c>
      <c r="N2" s="170">
        <f>IF(animals!C17&gt;0,animals!C17,"")</f>
        <v>18.46429638482223</v>
      </c>
      <c r="O2" s="170">
        <f>IF(animals!C19&gt;0,animals!C19,"")</f>
        <v>12.324469674335226</v>
      </c>
      <c r="P2" s="170">
        <f>IF(animals!C20&gt;0,animals!C20,"")</f>
        <v>21.9300866447565</v>
      </c>
      <c r="Q2" s="170">
        <f>IF(animals!C21&gt;0,animals!C21,"")</f>
        <v>16.432626232446967</v>
      </c>
      <c r="R2" s="170">
        <f>IF(animals!C24&gt;0,animals!C24,"")</f>
        <v>11.278757095906784</v>
      </c>
      <c r="S2" s="170">
        <f>IF(animals!C25&gt;0,animals!C25,"")</f>
        <v>22.736779205258443</v>
      </c>
      <c r="T2" s="170">
        <f>IF(animals!C26&gt;0,animals!C26,"")</f>
        <v>16.925605019420377</v>
      </c>
      <c r="U2" s="170">
        <f>IF(animals!C28&gt;0,animals!C28,"")</f>
        <v>12.951897221392292</v>
      </c>
      <c r="V2" s="170">
        <f>IF(animals!C29&gt;0,animals!C29,"")</f>
        <v>21.198087839856587</v>
      </c>
      <c r="W2" s="170">
        <f>IF(animals!C30&gt;0,animals!C30,"")</f>
        <v>15.551239916342993</v>
      </c>
      <c r="X2" s="170">
        <f>IF(animals!C33&gt;0,animals!C33,"")</f>
        <v>11.278757095906784</v>
      </c>
      <c r="Y2" s="170">
        <f>IF(animals!C34&gt;0,animals!C34,"")</f>
        <v>21.661189124589185</v>
      </c>
      <c r="Z2" s="170">
        <f>IF(animals!C35&gt;0,animals!C35,"")</f>
        <v>16.059157454436811</v>
      </c>
      <c r="AA2" s="170">
        <f>IF(animals!C37&gt;0,animals!C37,"")</f>
        <v>13.624141021810576</v>
      </c>
      <c r="AB2" s="170">
        <f>IF(animals!C38&gt;0,animals!C38,"")</f>
        <v>22.228861667164626</v>
      </c>
      <c r="AC2" s="170">
        <f>IF(animals!C39&gt;0,animals!C39,"")</f>
        <v>16.357932476844937</v>
      </c>
      <c r="AD2" s="170" t="str">
        <f>IF(animals!C42&gt;0,animals!C42,"")</f>
        <v/>
      </c>
      <c r="AE2" s="170" t="str">
        <f>IF(animals!C43&gt;0,animals!C43,"")</f>
        <v/>
      </c>
      <c r="AF2" s="170" t="str">
        <f>IF(animals!C44&gt;0,animals!C44,"")</f>
        <v/>
      </c>
      <c r="AG2" s="170" t="str">
        <f>IF(animals!C46&gt;0,animals!C46,"")</f>
        <v/>
      </c>
      <c r="AH2" s="170" t="str">
        <f>IF(animals!C47&gt;0,animals!C47,"")</f>
        <v/>
      </c>
      <c r="AI2" s="170" t="str">
        <f>IF(animals!C48&gt;0,animals!C48,"")</f>
        <v/>
      </c>
    </row>
    <row r="3" spans="1:35" x14ac:dyDescent="0.2">
      <c r="A3" s="182" t="str">
        <f>A$2</f>
        <v>Richtersius ingemari sp.nov.</v>
      </c>
      <c r="B3" s="183" t="str">
        <f t="shared" ref="A3:B19" si="0">B$2</f>
        <v>SE.002</v>
      </c>
      <c r="C3" s="191" t="str">
        <f>animals!D1</f>
        <v>SL7_B</v>
      </c>
      <c r="D3" s="169" t="str">
        <f>IF(animals!E3&gt;0,animals!E3,"")</f>
        <v/>
      </c>
      <c r="E3" s="170" t="str">
        <f>IF(animals!E6&gt;0,animals!E6,"")</f>
        <v/>
      </c>
      <c r="F3" s="170" t="str">
        <f>IF(animals!E7&gt;0,animals!E7,"")</f>
        <v/>
      </c>
      <c r="G3" s="170" t="str">
        <f>IF(animals!E8&gt;0,animals!E8,"")</f>
        <v/>
      </c>
      <c r="H3" s="171" t="str">
        <f>IF(animals!E9&gt;0,animals!E9,"")</f>
        <v/>
      </c>
      <c r="I3" s="171" t="str">
        <f>IF(animals!E11&gt;0,animals!E11,"")</f>
        <v/>
      </c>
      <c r="J3" s="170" t="str">
        <f>IF(animals!E12&gt;0,animals!E12,"")</f>
        <v/>
      </c>
      <c r="K3" s="170" t="str">
        <f>IF(animals!E13&gt;0,animals!E13,"")</f>
        <v/>
      </c>
      <c r="L3" s="170" t="str">
        <f>IF(animals!E15&gt;0,animals!E15,"")</f>
        <v/>
      </c>
      <c r="M3" s="170" t="str">
        <f>IF(animals!E16&gt;0,animals!E16,"")</f>
        <v/>
      </c>
      <c r="N3" s="170" t="str">
        <f>IF(animals!E17&gt;0,animals!E17,"")</f>
        <v/>
      </c>
      <c r="O3" s="170" t="str">
        <f>IF(animals!E19&gt;0,animals!E19,"")</f>
        <v/>
      </c>
      <c r="P3" s="170" t="str">
        <f>IF(animals!E20&gt;0,animals!E20,"")</f>
        <v/>
      </c>
      <c r="Q3" s="170" t="str">
        <f>IF(animals!E21&gt;0,animals!E21,"")</f>
        <v/>
      </c>
      <c r="R3" s="170" t="str">
        <f>IF(animals!E24&gt;0,animals!E24,"")</f>
        <v/>
      </c>
      <c r="S3" s="170" t="str">
        <f>IF(animals!E25&gt;0,animals!E25,"")</f>
        <v/>
      </c>
      <c r="T3" s="170" t="str">
        <f>IF(animals!E26&gt;0,animals!E26,"")</f>
        <v/>
      </c>
      <c r="U3" s="170" t="str">
        <f>IF(animals!E28&gt;0,animals!E28,"")</f>
        <v/>
      </c>
      <c r="V3" s="170" t="str">
        <f>IF(animals!E29&gt;0,animals!E29,"")</f>
        <v/>
      </c>
      <c r="W3" s="170" t="str">
        <f>IF(animals!E30&gt;0,animals!E30,"")</f>
        <v/>
      </c>
      <c r="X3" s="170" t="str">
        <f>IF(animals!E33&gt;0,animals!E33,"")</f>
        <v/>
      </c>
      <c r="Y3" s="170" t="str">
        <f>IF(animals!E34&gt;0,animals!E34,"")</f>
        <v/>
      </c>
      <c r="Z3" s="170" t="str">
        <f>IF(animals!E35&gt;0,animals!E35,"")</f>
        <v/>
      </c>
      <c r="AA3" s="170" t="str">
        <f>IF(animals!E37&gt;0,animals!E37,"")</f>
        <v/>
      </c>
      <c r="AB3" s="170" t="str">
        <f>IF(animals!E38&gt;0,animals!E38,"")</f>
        <v/>
      </c>
      <c r="AC3" s="170" t="str">
        <f>IF(animals!E39&gt;0,animals!E39,"")</f>
        <v/>
      </c>
      <c r="AD3" s="170" t="str">
        <f>IF(animals!E42&gt;0,animals!E42,"")</f>
        <v/>
      </c>
      <c r="AE3" s="170" t="str">
        <f>IF(animals!E43&gt;0,animals!E43,"")</f>
        <v/>
      </c>
      <c r="AF3" s="170" t="str">
        <f>IF(animals!E44&gt;0,animals!E44,"")</f>
        <v/>
      </c>
      <c r="AG3" s="170" t="str">
        <f>IF(animals!E46&gt;0,animals!E46,"")</f>
        <v/>
      </c>
      <c r="AH3" s="170" t="str">
        <f>IF(animals!E47&gt;0,animals!E47,"")</f>
        <v/>
      </c>
      <c r="AI3" s="170" t="str">
        <f>IF(animals!E48&gt;0,animals!E48,"")</f>
        <v/>
      </c>
    </row>
    <row r="4" spans="1:35" x14ac:dyDescent="0.2">
      <c r="A4" s="182" t="str">
        <f t="shared" si="0"/>
        <v>Richtersius ingemari sp.nov.</v>
      </c>
      <c r="B4" s="183" t="str">
        <f t="shared" si="0"/>
        <v>SE.002</v>
      </c>
      <c r="C4" s="191" t="str">
        <f>animals!F1</f>
        <v>SL9_A</v>
      </c>
      <c r="D4" s="169" t="str">
        <f>IF(animals!G3&gt;0,animals!G3,"")</f>
        <v/>
      </c>
      <c r="E4" s="170" t="str">
        <f>IF(animals!G6&gt;0,animals!G6,"")</f>
        <v/>
      </c>
      <c r="F4" s="170" t="str">
        <f>IF(animals!G7&gt;0,animals!G7,"")</f>
        <v/>
      </c>
      <c r="G4" s="170" t="str">
        <f>IF(animals!G8&gt;0,animals!G8,"")</f>
        <v/>
      </c>
      <c r="H4" s="171" t="str">
        <f>IF(animals!G9&gt;0,animals!G9,"")</f>
        <v/>
      </c>
      <c r="I4" s="171" t="str">
        <f>IF(animals!G11&gt;0,animals!G11,"")</f>
        <v/>
      </c>
      <c r="J4" s="170" t="str">
        <f>IF(animals!G12&gt;0,animals!G12,"")</f>
        <v/>
      </c>
      <c r="K4" s="170" t="str">
        <f>IF(animals!G13&gt;0,animals!G13,"")</f>
        <v/>
      </c>
      <c r="L4" s="170" t="str">
        <f>IF(animals!G15&gt;0,animals!G15,"")</f>
        <v/>
      </c>
      <c r="M4" s="170" t="str">
        <f>IF(animals!G16&gt;0,animals!G16,"")</f>
        <v/>
      </c>
      <c r="N4" s="170" t="str">
        <f>IF(animals!G17&gt;0,animals!G17,"")</f>
        <v/>
      </c>
      <c r="O4" s="170" t="str">
        <f>IF(animals!G19&gt;0,animals!G19,"")</f>
        <v/>
      </c>
      <c r="P4" s="170" t="str">
        <f>IF(animals!G20&gt;0,animals!G20,"")</f>
        <v/>
      </c>
      <c r="Q4" s="170" t="str">
        <f>IF(animals!G21&gt;0,animals!G21,"")</f>
        <v/>
      </c>
      <c r="R4" s="170" t="str">
        <f>IF(animals!G24&gt;0,animals!G24,"")</f>
        <v/>
      </c>
      <c r="S4" s="170" t="str">
        <f>IF(animals!G25&gt;0,animals!G25,"")</f>
        <v/>
      </c>
      <c r="T4" s="170" t="str">
        <f>IF(animals!G26&gt;0,animals!G26,"")</f>
        <v/>
      </c>
      <c r="U4" s="170" t="str">
        <f>IF(animals!G28&gt;0,animals!G28,"")</f>
        <v/>
      </c>
      <c r="V4" s="170" t="str">
        <f>IF(animals!G29&gt;0,animals!G29,"")</f>
        <v/>
      </c>
      <c r="W4" s="170" t="str">
        <f>IF(animals!G30&gt;0,animals!G30,"")</f>
        <v/>
      </c>
      <c r="X4" s="170" t="str">
        <f>IF(animals!G33&gt;0,animals!G33,"")</f>
        <v/>
      </c>
      <c r="Y4" s="170" t="str">
        <f>IF(animals!G34&gt;0,animals!G34,"")</f>
        <v/>
      </c>
      <c r="Z4" s="170" t="str">
        <f>IF(animals!G35&gt;0,animals!G35,"")</f>
        <v/>
      </c>
      <c r="AA4" s="170" t="str">
        <f>IF(animals!G37&gt;0,animals!G37,"")</f>
        <v/>
      </c>
      <c r="AB4" s="170" t="str">
        <f>IF(animals!G38&gt;0,animals!G38,"")</f>
        <v/>
      </c>
      <c r="AC4" s="170" t="str">
        <f>IF(animals!G39&gt;0,animals!G39,"")</f>
        <v/>
      </c>
      <c r="AD4" s="170" t="str">
        <f>IF(animals!G42&gt;0,animals!G42,"")</f>
        <v/>
      </c>
      <c r="AE4" s="170" t="str">
        <f>IF(animals!G43&gt;0,animals!G43,"")</f>
        <v/>
      </c>
      <c r="AF4" s="170" t="str">
        <f>IF(animals!G44&gt;0,animals!G44,"")</f>
        <v/>
      </c>
      <c r="AG4" s="170" t="str">
        <f>IF(animals!G46&gt;0,animals!G46,"")</f>
        <v/>
      </c>
      <c r="AH4" s="170" t="str">
        <f>IF(animals!G47&gt;0,animals!G47,"")</f>
        <v/>
      </c>
      <c r="AI4" s="170" t="str">
        <f>IF(animals!G48&gt;0,animals!G48,"")</f>
        <v/>
      </c>
    </row>
    <row r="5" spans="1:35" x14ac:dyDescent="0.2">
      <c r="A5" s="182" t="str">
        <f t="shared" si="0"/>
        <v>Richtersius ingemari sp.nov.</v>
      </c>
      <c r="B5" s="183" t="str">
        <f t="shared" si="0"/>
        <v>SE.002</v>
      </c>
      <c r="C5" s="191">
        <f>animals!H1</f>
        <v>0</v>
      </c>
      <c r="D5" s="169" t="str">
        <f>IF(animals!I3&gt;0,animals!I3,"")</f>
        <v/>
      </c>
      <c r="E5" s="170" t="str">
        <f>IF(animals!I6&gt;0,animals!I6,"")</f>
        <v/>
      </c>
      <c r="F5" s="170" t="str">
        <f>IF(animals!I7&gt;0,animals!I7,"")</f>
        <v/>
      </c>
      <c r="G5" s="170" t="str">
        <f>IF(animals!I8&gt;0,animals!I8,"")</f>
        <v/>
      </c>
      <c r="H5" s="171" t="str">
        <f>IF(animals!I9&gt;0,animals!I9,"")</f>
        <v/>
      </c>
      <c r="I5" s="171" t="str">
        <f>IF(animals!I11&gt;0,animals!I11,"")</f>
        <v/>
      </c>
      <c r="J5" s="170" t="str">
        <f>IF(animals!I12&gt;0,animals!I12,"")</f>
        <v/>
      </c>
      <c r="K5" s="170" t="str">
        <f>IF(animals!I13&gt;0,animals!I13,"")</f>
        <v/>
      </c>
      <c r="L5" s="170" t="str">
        <f>IF(animals!I15&gt;0,animals!I15,"")</f>
        <v/>
      </c>
      <c r="M5" s="170" t="str">
        <f>IF(animals!I16&gt;0,animals!I16,"")</f>
        <v/>
      </c>
      <c r="N5" s="170" t="str">
        <f>IF(animals!I17&gt;0,animals!I17,"")</f>
        <v/>
      </c>
      <c r="O5" s="170" t="str">
        <f>IF(animals!I19&gt;0,animals!I19,"")</f>
        <v/>
      </c>
      <c r="P5" s="170" t="str">
        <f>IF(animals!I20&gt;0,animals!I20,"")</f>
        <v/>
      </c>
      <c r="Q5" s="170" t="str">
        <f>IF(animals!I21&gt;0,animals!I21,"")</f>
        <v/>
      </c>
      <c r="R5" s="170" t="str">
        <f>IF(animals!I24&gt;0,animals!I24,"")</f>
        <v/>
      </c>
      <c r="S5" s="170" t="str">
        <f>IF(animals!I25&gt;0,animals!I25,"")</f>
        <v/>
      </c>
      <c r="T5" s="170" t="str">
        <f>IF(animals!I26&gt;0,animals!I26,"")</f>
        <v/>
      </c>
      <c r="U5" s="170" t="str">
        <f>IF(animals!I28&gt;0,animals!I28,"")</f>
        <v/>
      </c>
      <c r="V5" s="170" t="str">
        <f>IF(animals!I29&gt;0,animals!I29,"")</f>
        <v/>
      </c>
      <c r="W5" s="170" t="str">
        <f>IF(animals!I30&gt;0,animals!I30,"")</f>
        <v/>
      </c>
      <c r="X5" s="170" t="str">
        <f>IF(animals!I33&gt;0,animals!I33,"")</f>
        <v/>
      </c>
      <c r="Y5" s="170" t="str">
        <f>IF(animals!I34&gt;0,animals!I34,"")</f>
        <v/>
      </c>
      <c r="Z5" s="170" t="str">
        <f>IF(animals!I35&gt;0,animals!I35,"")</f>
        <v/>
      </c>
      <c r="AA5" s="170" t="str">
        <f>IF(animals!I37&gt;0,animals!I37,"")</f>
        <v/>
      </c>
      <c r="AB5" s="170" t="str">
        <f>IF(animals!I38&gt;0,animals!I38,"")</f>
        <v/>
      </c>
      <c r="AC5" s="170" t="str">
        <f>IF(animals!I39&gt;0,animals!I39,"")</f>
        <v/>
      </c>
      <c r="AD5" s="170" t="str">
        <f>IF(animals!I42&gt;0,animals!I42,"")</f>
        <v/>
      </c>
      <c r="AE5" s="170" t="str">
        <f>IF(animals!I43&gt;0,animals!I43,"")</f>
        <v/>
      </c>
      <c r="AF5" s="170" t="str">
        <f>IF(animals!I44&gt;0,animals!I44,"")</f>
        <v/>
      </c>
      <c r="AG5" s="170" t="str">
        <f>IF(animals!I46&gt;0,animals!I46,"")</f>
        <v/>
      </c>
      <c r="AH5" s="170" t="str">
        <f>IF(animals!I47&gt;0,animals!I47,"")</f>
        <v/>
      </c>
      <c r="AI5" s="170" t="str">
        <f>IF(animals!I48&gt;0,animals!I48,"")</f>
        <v/>
      </c>
    </row>
    <row r="6" spans="1:35" x14ac:dyDescent="0.2">
      <c r="A6" s="182" t="str">
        <f t="shared" si="0"/>
        <v>Richtersius ingemari sp.nov.</v>
      </c>
      <c r="B6" s="183" t="str">
        <f t="shared" si="0"/>
        <v>SE.002</v>
      </c>
      <c r="C6" s="191">
        <f>animals!J1</f>
        <v>0</v>
      </c>
      <c r="D6" s="169" t="str">
        <f>IF(animals!K3&gt;0,animals!K3,"")</f>
        <v/>
      </c>
      <c r="E6" s="170" t="str">
        <f>IF(animals!K6&gt;0,animals!K6,"")</f>
        <v/>
      </c>
      <c r="F6" s="170" t="str">
        <f>IF(animals!K7&gt;0,animals!K7,"")</f>
        <v/>
      </c>
      <c r="G6" s="170" t="str">
        <f>IF(animals!K8&gt;0,animals!K8,"")</f>
        <v/>
      </c>
      <c r="H6" s="171" t="str">
        <f>IF(animals!K9&gt;0,animals!K9,"")</f>
        <v/>
      </c>
      <c r="I6" s="171" t="str">
        <f>IF(animals!K11&gt;0,animals!K11,"")</f>
        <v/>
      </c>
      <c r="J6" s="170" t="str">
        <f>IF(animals!K12&gt;0,animals!K12,"")</f>
        <v/>
      </c>
      <c r="K6" s="170" t="str">
        <f>IF(animals!K13&gt;0,animals!K13,"")</f>
        <v/>
      </c>
      <c r="L6" s="170" t="str">
        <f>IF(animals!K15&gt;0,animals!K15,"")</f>
        <v/>
      </c>
      <c r="M6" s="170" t="str">
        <f>IF(animals!K16&gt;0,animals!K16,"")</f>
        <v/>
      </c>
      <c r="N6" s="170" t="str">
        <f>IF(animals!K17&gt;0,animals!K17,"")</f>
        <v/>
      </c>
      <c r="O6" s="170" t="str">
        <f>IF(animals!K19&gt;0,animals!K19,"")</f>
        <v/>
      </c>
      <c r="P6" s="170" t="str">
        <f>IF(animals!K20&gt;0,animals!K20,"")</f>
        <v/>
      </c>
      <c r="Q6" s="170" t="str">
        <f>IF(animals!K21&gt;0,animals!K21,"")</f>
        <v/>
      </c>
      <c r="R6" s="170" t="str">
        <f>IF(animals!K24&gt;0,animals!K24,"")</f>
        <v/>
      </c>
      <c r="S6" s="170" t="str">
        <f>IF(animals!K25&gt;0,animals!K25,"")</f>
        <v/>
      </c>
      <c r="T6" s="170" t="str">
        <f>IF(animals!K26&gt;0,animals!K26,"")</f>
        <v/>
      </c>
      <c r="U6" s="170" t="str">
        <f>IF(animals!K28&gt;0,animals!K28,"")</f>
        <v/>
      </c>
      <c r="V6" s="170" t="str">
        <f>IF(animals!K29&gt;0,animals!K29,"")</f>
        <v/>
      </c>
      <c r="W6" s="170" t="str">
        <f>IF(animals!K30&gt;0,animals!K30,"")</f>
        <v/>
      </c>
      <c r="X6" s="170" t="str">
        <f>IF(animals!K33&gt;0,animals!K33,"")</f>
        <v/>
      </c>
      <c r="Y6" s="170" t="str">
        <f>IF(animals!K34&gt;0,animals!K34,"")</f>
        <v/>
      </c>
      <c r="Z6" s="170" t="str">
        <f>IF(animals!K35&gt;0,animals!K35,"")</f>
        <v/>
      </c>
      <c r="AA6" s="170" t="str">
        <f>IF(animals!K37&gt;0,animals!K37,"")</f>
        <v/>
      </c>
      <c r="AB6" s="170" t="str">
        <f>IF(animals!K38&gt;0,animals!K38,"")</f>
        <v/>
      </c>
      <c r="AC6" s="170" t="str">
        <f>IF(animals!K39&gt;0,animals!K39,"")</f>
        <v/>
      </c>
      <c r="AD6" s="170" t="str">
        <f>IF(animals!K42&gt;0,animals!K42,"")</f>
        <v/>
      </c>
      <c r="AE6" s="170" t="str">
        <f>IF(animals!K43&gt;0,animals!K43,"")</f>
        <v/>
      </c>
      <c r="AF6" s="170" t="str">
        <f>IF(animals!K44&gt;0,animals!K44,"")</f>
        <v/>
      </c>
      <c r="AG6" s="170" t="str">
        <f>IF(animals!K46&gt;0,animals!K46,"")</f>
        <v/>
      </c>
      <c r="AH6" s="170" t="str">
        <f>IF(animals!K47&gt;0,animals!K47,"")</f>
        <v/>
      </c>
      <c r="AI6" s="170" t="str">
        <f>IF(animals!K48&gt;0,animals!K48,"")</f>
        <v/>
      </c>
    </row>
    <row r="7" spans="1:35" x14ac:dyDescent="0.2">
      <c r="A7" s="182" t="str">
        <f t="shared" si="0"/>
        <v>Richtersius ingemari sp.nov.</v>
      </c>
      <c r="B7" s="183" t="str">
        <f t="shared" si="0"/>
        <v>SE.002</v>
      </c>
      <c r="C7" s="191">
        <f>animals!L1</f>
        <v>0</v>
      </c>
      <c r="D7" s="169" t="str">
        <f>IF(animals!M3&gt;0,animals!M3,"")</f>
        <v/>
      </c>
      <c r="E7" s="170" t="str">
        <f>IF(animals!M6&gt;0,animals!M6,"")</f>
        <v/>
      </c>
      <c r="F7" s="170" t="str">
        <f>IF(animals!M7&gt;0,animals!M7,"")</f>
        <v/>
      </c>
      <c r="G7" s="170" t="str">
        <f>IF(animals!M8&gt;0,animals!M8,"")</f>
        <v/>
      </c>
      <c r="H7" s="171" t="str">
        <f>IF(animals!M9&gt;0,animals!M9,"")</f>
        <v/>
      </c>
      <c r="I7" s="171" t="str">
        <f>IF(animals!M11&gt;0,animals!M11,"")</f>
        <v/>
      </c>
      <c r="J7" s="170" t="str">
        <f>IF(animals!M12&gt;0,animals!M12,"")</f>
        <v/>
      </c>
      <c r="K7" s="170" t="str">
        <f>IF(animals!M13&gt;0,animals!M13,"")</f>
        <v/>
      </c>
      <c r="L7" s="170" t="str">
        <f>IF(animals!M15&gt;0,animals!M15,"")</f>
        <v/>
      </c>
      <c r="M7" s="170" t="str">
        <f>IF(animals!M16&gt;0,animals!M16,"")</f>
        <v/>
      </c>
      <c r="N7" s="170" t="str">
        <f>IF(animals!M17&gt;0,animals!M17,"")</f>
        <v/>
      </c>
      <c r="O7" s="170" t="str">
        <f>IF(animals!M19&gt;0,animals!M19,"")</f>
        <v/>
      </c>
      <c r="P7" s="170" t="str">
        <f>IF(animals!M20&gt;0,animals!M20,"")</f>
        <v/>
      </c>
      <c r="Q7" s="170" t="str">
        <f>IF(animals!M21&gt;0,animals!M21,"")</f>
        <v/>
      </c>
      <c r="R7" s="170" t="str">
        <f>IF(animals!M24&gt;0,animals!M24,"")</f>
        <v/>
      </c>
      <c r="S7" s="170" t="str">
        <f>IF(animals!M25&gt;0,animals!M25,"")</f>
        <v/>
      </c>
      <c r="T7" s="170" t="str">
        <f>IF(animals!M26&gt;0,animals!M26,"")</f>
        <v/>
      </c>
      <c r="U7" s="170" t="str">
        <f>IF(animals!M28&gt;0,animals!M28,"")</f>
        <v/>
      </c>
      <c r="V7" s="170" t="str">
        <f>IF(animals!M29&gt;0,animals!M29,"")</f>
        <v/>
      </c>
      <c r="W7" s="170" t="str">
        <f>IF(animals!M30&gt;0,animals!M30,"")</f>
        <v/>
      </c>
      <c r="X7" s="170" t="str">
        <f>IF(animals!M33&gt;0,animals!M33,"")</f>
        <v/>
      </c>
      <c r="Y7" s="170" t="str">
        <f>IF(animals!M34&gt;0,animals!M34,"")</f>
        <v/>
      </c>
      <c r="Z7" s="170" t="str">
        <f>IF(animals!M35&gt;0,animals!M35,"")</f>
        <v/>
      </c>
      <c r="AA7" s="170" t="str">
        <f>IF(animals!M37&gt;0,animals!M37,"")</f>
        <v/>
      </c>
      <c r="AB7" s="170" t="str">
        <f>IF(animals!M38&gt;0,animals!M38,"")</f>
        <v/>
      </c>
      <c r="AC7" s="170" t="str">
        <f>IF(animals!M39&gt;0,animals!M39,"")</f>
        <v/>
      </c>
      <c r="AD7" s="170" t="str">
        <f>IF(animals!M42&gt;0,animals!M42,"")</f>
        <v/>
      </c>
      <c r="AE7" s="170" t="str">
        <f>IF(animals!M43&gt;0,animals!M43,"")</f>
        <v/>
      </c>
      <c r="AF7" s="170" t="str">
        <f>IF(animals!M44&gt;0,animals!M44,"")</f>
        <v/>
      </c>
      <c r="AG7" s="170" t="str">
        <f>IF(animals!M46&gt;0,animals!M46,"")</f>
        <v/>
      </c>
      <c r="AH7" s="170" t="str">
        <f>IF(animals!M47&gt;0,animals!M47,"")</f>
        <v/>
      </c>
      <c r="AI7" s="170" t="str">
        <f>IF(animals!M48&gt;0,animals!M48,"")</f>
        <v/>
      </c>
    </row>
    <row r="8" spans="1:35" x14ac:dyDescent="0.2">
      <c r="A8" s="182" t="str">
        <f t="shared" si="0"/>
        <v>Richtersius ingemari sp.nov.</v>
      </c>
      <c r="B8" s="183" t="str">
        <f t="shared" si="0"/>
        <v>SE.002</v>
      </c>
      <c r="C8" s="191">
        <f>animals!N1</f>
        <v>0</v>
      </c>
      <c r="D8" s="169" t="str">
        <f>IF(animals!O3&gt;0,animals!O3,"")</f>
        <v/>
      </c>
      <c r="E8" s="170" t="str">
        <f>IF(animals!O6&gt;0,animals!O6,"")</f>
        <v/>
      </c>
      <c r="F8" s="170" t="str">
        <f>IF(animals!O7&gt;0,animals!O7,"")</f>
        <v/>
      </c>
      <c r="G8" s="170" t="str">
        <f>IF(animals!O8&gt;0,animals!O8,"")</f>
        <v/>
      </c>
      <c r="H8" s="171" t="str">
        <f>IF(animals!O9&gt;0,animals!O9,"")</f>
        <v/>
      </c>
      <c r="I8" s="171" t="str">
        <f>IF(animals!O11&gt;0,animals!O11,"")</f>
        <v/>
      </c>
      <c r="J8" s="170" t="str">
        <f>IF(animals!O12&gt;0,animals!O12,"")</f>
        <v/>
      </c>
      <c r="K8" s="170" t="str">
        <f>IF(animals!O13&gt;0,animals!O13,"")</f>
        <v/>
      </c>
      <c r="L8" s="170" t="str">
        <f>IF(animals!O15&gt;0,animals!O15,"")</f>
        <v/>
      </c>
      <c r="M8" s="170" t="str">
        <f>IF(animals!O16&gt;0,animals!O16,"")</f>
        <v/>
      </c>
      <c r="N8" s="170" t="str">
        <f>IF(animals!O17&gt;0,animals!O17,"")</f>
        <v/>
      </c>
      <c r="O8" s="170" t="str">
        <f>IF(animals!O19&gt;0,animals!O19,"")</f>
        <v/>
      </c>
      <c r="P8" s="170" t="str">
        <f>IF(animals!O20&gt;0,animals!O20,"")</f>
        <v/>
      </c>
      <c r="Q8" s="170" t="str">
        <f>IF(animals!O21&gt;0,animals!O21,"")</f>
        <v/>
      </c>
      <c r="R8" s="170" t="str">
        <f>IF(animals!O24&gt;0,animals!O24,"")</f>
        <v/>
      </c>
      <c r="S8" s="170" t="str">
        <f>IF(animals!O25&gt;0,animals!O25,"")</f>
        <v/>
      </c>
      <c r="T8" s="170" t="str">
        <f>IF(animals!O26&gt;0,animals!O26,"")</f>
        <v/>
      </c>
      <c r="U8" s="170" t="str">
        <f>IF(animals!O28&gt;0,animals!O28,"")</f>
        <v/>
      </c>
      <c r="V8" s="170" t="str">
        <f>IF(animals!O29&gt;0,animals!O29,"")</f>
        <v/>
      </c>
      <c r="W8" s="170" t="str">
        <f>IF(animals!O30&gt;0,animals!O30,"")</f>
        <v/>
      </c>
      <c r="X8" s="170" t="str">
        <f>IF(animals!O33&gt;0,animals!O33,"")</f>
        <v/>
      </c>
      <c r="Y8" s="170" t="str">
        <f>IF(animals!O34&gt;0,animals!O34,"")</f>
        <v/>
      </c>
      <c r="Z8" s="170" t="str">
        <f>IF(animals!O35&gt;0,animals!O35,"")</f>
        <v/>
      </c>
      <c r="AA8" s="170" t="str">
        <f>IF(animals!O37&gt;0,animals!O37,"")</f>
        <v/>
      </c>
      <c r="AB8" s="170" t="str">
        <f>IF(animals!O38&gt;0,animals!O38,"")</f>
        <v/>
      </c>
      <c r="AC8" s="170" t="str">
        <f>IF(animals!O39&gt;0,animals!O39,"")</f>
        <v/>
      </c>
      <c r="AD8" s="170" t="str">
        <f>IF(animals!O42&gt;0,animals!O42,"")</f>
        <v/>
      </c>
      <c r="AE8" s="170" t="str">
        <f>IF(animals!O43&gt;0,animals!O43,"")</f>
        <v/>
      </c>
      <c r="AF8" s="170" t="str">
        <f>IF(animals!O44&gt;0,animals!O44,"")</f>
        <v/>
      </c>
      <c r="AG8" s="170" t="str">
        <f>IF(animals!O46&gt;0,animals!O46,"")</f>
        <v/>
      </c>
      <c r="AH8" s="170" t="str">
        <f>IF(animals!O47&gt;0,animals!O47,"")</f>
        <v/>
      </c>
      <c r="AI8" s="170" t="str">
        <f>IF(animals!O48&gt;0,animals!O48,"")</f>
        <v/>
      </c>
    </row>
    <row r="9" spans="1:35" x14ac:dyDescent="0.2">
      <c r="A9" s="182" t="str">
        <f t="shared" si="0"/>
        <v>Richtersius ingemari sp.nov.</v>
      </c>
      <c r="B9" s="183" t="str">
        <f t="shared" si="0"/>
        <v>SE.002</v>
      </c>
      <c r="C9" s="191">
        <f>animals!P1</f>
        <v>0</v>
      </c>
      <c r="D9" s="169" t="str">
        <f>IF(animals!Q3&gt;0,animals!Q3,"")</f>
        <v/>
      </c>
      <c r="E9" s="170" t="str">
        <f>IF(animals!Q6&gt;0,animals!Q6,"")</f>
        <v/>
      </c>
      <c r="F9" s="170" t="str">
        <f>IF(animals!Q7&gt;0,animals!Q7,"")</f>
        <v/>
      </c>
      <c r="G9" s="170" t="str">
        <f>IF(animals!Q8&gt;0,animals!Q8,"")</f>
        <v/>
      </c>
      <c r="H9" s="171" t="str">
        <f>IF(animals!Q9&gt;0,animals!Q9,"")</f>
        <v/>
      </c>
      <c r="I9" s="171" t="str">
        <f>IF(animals!Q11&gt;0,animals!Q11,"")</f>
        <v/>
      </c>
      <c r="J9" s="170" t="str">
        <f>IF(animals!Q12&gt;0,animals!Q12,"")</f>
        <v/>
      </c>
      <c r="K9" s="170" t="str">
        <f>IF(animals!Q13&gt;0,animals!Q13,"")</f>
        <v/>
      </c>
      <c r="L9" s="170" t="str">
        <f>IF(animals!Q15&gt;0,animals!Q15,"")</f>
        <v/>
      </c>
      <c r="M9" s="170" t="str">
        <f>IF(animals!Q16&gt;0,animals!Q16,"")</f>
        <v/>
      </c>
      <c r="N9" s="170" t="str">
        <f>IF(animals!Q17&gt;0,animals!Q17,"")</f>
        <v/>
      </c>
      <c r="O9" s="170" t="str">
        <f>IF(animals!Q19&gt;0,animals!Q19,"")</f>
        <v/>
      </c>
      <c r="P9" s="170" t="str">
        <f>IF(animals!Q20&gt;0,animals!Q20,"")</f>
        <v/>
      </c>
      <c r="Q9" s="170" t="str">
        <f>IF(animals!Q21&gt;0,animals!Q21,"")</f>
        <v/>
      </c>
      <c r="R9" s="170" t="str">
        <f>IF(animals!Q24&gt;0,animals!Q24,"")</f>
        <v/>
      </c>
      <c r="S9" s="170" t="str">
        <f>IF(animals!Q25&gt;0,animals!Q25,"")</f>
        <v/>
      </c>
      <c r="T9" s="170" t="str">
        <f>IF(animals!Q26&gt;0,animals!Q26,"")</f>
        <v/>
      </c>
      <c r="U9" s="170" t="str">
        <f>IF(animals!Q28&gt;0,animals!Q28,"")</f>
        <v/>
      </c>
      <c r="V9" s="170" t="str">
        <f>IF(animals!Q29&gt;0,animals!Q29,"")</f>
        <v/>
      </c>
      <c r="W9" s="170" t="str">
        <f>IF(animals!Q30&gt;0,animals!Q30,"")</f>
        <v/>
      </c>
      <c r="X9" s="170" t="str">
        <f>IF(animals!Q33&gt;0,animals!Q33,"")</f>
        <v/>
      </c>
      <c r="Y9" s="170" t="str">
        <f>IF(animals!Q34&gt;0,animals!Q34,"")</f>
        <v/>
      </c>
      <c r="Z9" s="170" t="str">
        <f>IF(animals!Q35&gt;0,animals!Q35,"")</f>
        <v/>
      </c>
      <c r="AA9" s="170" t="str">
        <f>IF(animals!Q37&gt;0,animals!Q37,"")</f>
        <v/>
      </c>
      <c r="AB9" s="170" t="str">
        <f>IF(animals!Q38&gt;0,animals!Q38,"")</f>
        <v/>
      </c>
      <c r="AC9" s="170" t="str">
        <f>IF(animals!Q39&gt;0,animals!Q39,"")</f>
        <v/>
      </c>
      <c r="AD9" s="170" t="str">
        <f>IF(animals!Q42&gt;0,animals!Q42,"")</f>
        <v/>
      </c>
      <c r="AE9" s="170" t="str">
        <f>IF(animals!Q43&gt;0,animals!Q43,"")</f>
        <v/>
      </c>
      <c r="AF9" s="170" t="str">
        <f>IF(animals!Q44&gt;0,animals!Q44,"")</f>
        <v/>
      </c>
      <c r="AG9" s="170" t="str">
        <f>IF(animals!Q46&gt;0,animals!Q46,"")</f>
        <v/>
      </c>
      <c r="AH9" s="170" t="str">
        <f>IF(animals!Q47&gt;0,animals!Q47,"")</f>
        <v/>
      </c>
      <c r="AI9" s="170" t="str">
        <f>IF(animals!Q48&gt;0,animals!Q48,"")</f>
        <v/>
      </c>
    </row>
    <row r="10" spans="1:35" x14ac:dyDescent="0.2">
      <c r="A10" s="182" t="str">
        <f t="shared" si="0"/>
        <v>Richtersius ingemari sp.nov.</v>
      </c>
      <c r="B10" s="183" t="str">
        <f t="shared" si="0"/>
        <v>SE.002</v>
      </c>
      <c r="C10" s="191">
        <f>animals!R1</f>
        <v>0</v>
      </c>
      <c r="D10" s="169" t="str">
        <f>IF(animals!S3&gt;0,animals!S3,"")</f>
        <v/>
      </c>
      <c r="E10" s="170" t="str">
        <f>IF(animals!S6&gt;0,animals!S6,"")</f>
        <v/>
      </c>
      <c r="F10" s="170" t="str">
        <f>IF(animals!S7&gt;0,animals!S7,"")</f>
        <v/>
      </c>
      <c r="G10" s="170" t="str">
        <f>IF(animals!S8&gt;0,animals!S8,"")</f>
        <v/>
      </c>
      <c r="H10" s="171" t="str">
        <f>IF(animals!S9&gt;0,animals!S9,"")</f>
        <v/>
      </c>
      <c r="I10" s="171" t="str">
        <f>IF(animals!S11&gt;0,animals!S11,"")</f>
        <v/>
      </c>
      <c r="J10" s="170" t="str">
        <f>IF(animals!S12&gt;0,animals!S12,"")</f>
        <v/>
      </c>
      <c r="K10" s="170" t="str">
        <f>IF(animals!S13&gt;0,animals!S13,"")</f>
        <v/>
      </c>
      <c r="L10" s="170" t="str">
        <f>IF(animals!S15&gt;0,animals!S15,"")</f>
        <v/>
      </c>
      <c r="M10" s="170" t="str">
        <f>IF(animals!S16&gt;0,animals!S16,"")</f>
        <v/>
      </c>
      <c r="N10" s="170" t="str">
        <f>IF(animals!S17&gt;0,animals!S17,"")</f>
        <v/>
      </c>
      <c r="O10" s="170" t="str">
        <f>IF(animals!S19&gt;0,animals!S19,"")</f>
        <v/>
      </c>
      <c r="P10" s="170" t="str">
        <f>IF(animals!S20&gt;0,animals!S20,"")</f>
        <v/>
      </c>
      <c r="Q10" s="170" t="str">
        <f>IF(animals!S21&gt;0,animals!S21,"")</f>
        <v/>
      </c>
      <c r="R10" s="170" t="str">
        <f>IF(animals!S24&gt;0,animals!S24,"")</f>
        <v/>
      </c>
      <c r="S10" s="170" t="str">
        <f>IF(animals!S25&gt;0,animals!S25,"")</f>
        <v/>
      </c>
      <c r="T10" s="170" t="str">
        <f>IF(animals!S26&gt;0,animals!S26,"")</f>
        <v/>
      </c>
      <c r="U10" s="170" t="str">
        <f>IF(animals!S28&gt;0,animals!S28,"")</f>
        <v/>
      </c>
      <c r="V10" s="170" t="str">
        <f>IF(animals!S29&gt;0,animals!S29,"")</f>
        <v/>
      </c>
      <c r="W10" s="170" t="str">
        <f>IF(animals!S30&gt;0,animals!S30,"")</f>
        <v/>
      </c>
      <c r="X10" s="170" t="str">
        <f>IF(animals!S33&gt;0,animals!S33,"")</f>
        <v/>
      </c>
      <c r="Y10" s="170" t="str">
        <f>IF(animals!S34&gt;0,animals!S34,"")</f>
        <v/>
      </c>
      <c r="Z10" s="170" t="str">
        <f>IF(animals!S35&gt;0,animals!S35,"")</f>
        <v/>
      </c>
      <c r="AA10" s="170" t="str">
        <f>IF(animals!S37&gt;0,animals!S37,"")</f>
        <v/>
      </c>
      <c r="AB10" s="170" t="str">
        <f>IF(animals!S38&gt;0,animals!S38,"")</f>
        <v/>
      </c>
      <c r="AC10" s="170" t="str">
        <f>IF(animals!S39&gt;0,animals!S39,"")</f>
        <v/>
      </c>
      <c r="AD10" s="170" t="str">
        <f>IF(animals!S42&gt;0,animals!S42,"")</f>
        <v/>
      </c>
      <c r="AE10" s="170" t="str">
        <f>IF(animals!S43&gt;0,animals!S43,"")</f>
        <v/>
      </c>
      <c r="AF10" s="170" t="str">
        <f>IF(animals!S44&gt;0,animals!S44,"")</f>
        <v/>
      </c>
      <c r="AG10" s="170" t="str">
        <f>IF(animals!S46&gt;0,animals!S46,"")</f>
        <v/>
      </c>
      <c r="AH10" s="170" t="str">
        <f>IF(animals!S47&gt;0,animals!S47,"")</f>
        <v/>
      </c>
      <c r="AI10" s="170" t="str">
        <f>IF(animals!S48&gt;0,animals!S48,"")</f>
        <v/>
      </c>
    </row>
    <row r="11" spans="1:35" x14ac:dyDescent="0.2">
      <c r="A11" s="182" t="str">
        <f t="shared" si="0"/>
        <v>Richtersius ingemari sp.nov.</v>
      </c>
      <c r="B11" s="183" t="str">
        <f t="shared" si="0"/>
        <v>SE.002</v>
      </c>
      <c r="C11" s="191">
        <f>animals!T1</f>
        <v>0</v>
      </c>
      <c r="D11" s="169" t="str">
        <f>IF(animals!U3&gt;0,animals!U3,"")</f>
        <v/>
      </c>
      <c r="E11" s="170" t="str">
        <f>IF(animals!U6&gt;0,animals!U6,"")</f>
        <v/>
      </c>
      <c r="F11" s="170" t="str">
        <f>IF(animals!U7&gt;0,animals!U7,"")</f>
        <v/>
      </c>
      <c r="G11" s="170" t="str">
        <f>IF(animals!U8&gt;0,animals!U8,"")</f>
        <v/>
      </c>
      <c r="H11" s="171" t="str">
        <f>IF(animals!U9&gt;0,animals!U9,"")</f>
        <v/>
      </c>
      <c r="I11" s="171" t="str">
        <f>IF(animals!U11&gt;0,animals!U11,"")</f>
        <v/>
      </c>
      <c r="J11" s="170" t="str">
        <f>IF(animals!U12&gt;0,animals!U12,"")</f>
        <v/>
      </c>
      <c r="K11" s="170" t="str">
        <f>IF(animals!U13&gt;0,animals!U13,"")</f>
        <v/>
      </c>
      <c r="L11" s="170" t="str">
        <f>IF(animals!U15&gt;0,animals!U15,"")</f>
        <v/>
      </c>
      <c r="M11" s="170" t="str">
        <f>IF(animals!U16&gt;0,animals!U16,"")</f>
        <v/>
      </c>
      <c r="N11" s="170" t="str">
        <f>IF(animals!U17&gt;0,animals!U17,"")</f>
        <v/>
      </c>
      <c r="O11" s="170" t="str">
        <f>IF(animals!U19&gt;0,animals!U19,"")</f>
        <v/>
      </c>
      <c r="P11" s="170" t="str">
        <f>IF(animals!U20&gt;0,animals!U20,"")</f>
        <v/>
      </c>
      <c r="Q11" s="170" t="str">
        <f>IF(animals!U21&gt;0,animals!U21,"")</f>
        <v/>
      </c>
      <c r="R11" s="170" t="str">
        <f>IF(animals!U24&gt;0,animals!U24,"")</f>
        <v/>
      </c>
      <c r="S11" s="170" t="str">
        <f>IF(animals!U25&gt;0,animals!U25,"")</f>
        <v/>
      </c>
      <c r="T11" s="170" t="str">
        <f>IF(animals!U26&gt;0,animals!U26,"")</f>
        <v/>
      </c>
      <c r="U11" s="170" t="str">
        <f>IF(animals!U28&gt;0,animals!U28,"")</f>
        <v/>
      </c>
      <c r="V11" s="170" t="str">
        <f>IF(animals!U29&gt;0,animals!U29,"")</f>
        <v/>
      </c>
      <c r="W11" s="170" t="str">
        <f>IF(animals!U30&gt;0,animals!U30,"")</f>
        <v/>
      </c>
      <c r="X11" s="170" t="str">
        <f>IF(animals!U33&gt;0,animals!U33,"")</f>
        <v/>
      </c>
      <c r="Y11" s="170" t="str">
        <f>IF(animals!U34&gt;0,animals!U34,"")</f>
        <v/>
      </c>
      <c r="Z11" s="170" t="str">
        <f>IF(animals!U35&gt;0,animals!U35,"")</f>
        <v/>
      </c>
      <c r="AA11" s="170" t="str">
        <f>IF(animals!U37&gt;0,animals!U37,"")</f>
        <v/>
      </c>
      <c r="AB11" s="170" t="str">
        <f>IF(animals!U38&gt;0,animals!U38,"")</f>
        <v/>
      </c>
      <c r="AC11" s="170" t="str">
        <f>IF(animals!U39&gt;0,animals!U39,"")</f>
        <v/>
      </c>
      <c r="AD11" s="170" t="str">
        <f>IF(animals!U42&gt;0,animals!U42,"")</f>
        <v/>
      </c>
      <c r="AE11" s="170" t="str">
        <f>IF(animals!U43&gt;0,animals!U43,"")</f>
        <v/>
      </c>
      <c r="AF11" s="170" t="str">
        <f>IF(animals!U44&gt;0,animals!U44,"")</f>
        <v/>
      </c>
      <c r="AG11" s="170" t="str">
        <f>IF(animals!U46&gt;0,animals!U46,"")</f>
        <v/>
      </c>
      <c r="AH11" s="170" t="str">
        <f>IF(animals!U47&gt;0,animals!U47,"")</f>
        <v/>
      </c>
      <c r="AI11" s="170" t="str">
        <f>IF(animals!U48&gt;0,animals!U48,"")</f>
        <v/>
      </c>
    </row>
    <row r="12" spans="1:35" x14ac:dyDescent="0.2">
      <c r="A12" s="182" t="str">
        <f t="shared" si="0"/>
        <v>Richtersius ingemari sp.nov.</v>
      </c>
      <c r="B12" s="183" t="str">
        <f t="shared" si="0"/>
        <v>SE.002</v>
      </c>
      <c r="C12" s="191">
        <f>animals!V1</f>
        <v>0</v>
      </c>
      <c r="D12" s="169" t="str">
        <f>IF(animals!W3&gt;0,animals!W3,"")</f>
        <v/>
      </c>
      <c r="E12" s="170" t="str">
        <f>IF(animals!W6&gt;0,animals!W6,"")</f>
        <v/>
      </c>
      <c r="F12" s="170" t="str">
        <f>IF(animals!W7&gt;0,animals!W7,"")</f>
        <v/>
      </c>
      <c r="G12" s="170" t="str">
        <f>IF(animals!W8&gt;0,animals!W8,"")</f>
        <v/>
      </c>
      <c r="H12" s="171" t="str">
        <f>IF(animals!W9&gt;0,animals!W9,"")</f>
        <v/>
      </c>
      <c r="I12" s="171" t="str">
        <f>IF(animals!W11&gt;0,animals!W11,"")</f>
        <v/>
      </c>
      <c r="J12" s="170" t="str">
        <f>IF(animals!W12&gt;0,animals!W12,"")</f>
        <v/>
      </c>
      <c r="K12" s="170" t="str">
        <f>IF(animals!W13&gt;0,animals!W13,"")</f>
        <v/>
      </c>
      <c r="L12" s="170" t="str">
        <f>IF(animals!W15&gt;0,animals!W15,"")</f>
        <v/>
      </c>
      <c r="M12" s="170" t="str">
        <f>IF(animals!W16&gt;0,animals!W16,"")</f>
        <v/>
      </c>
      <c r="N12" s="170" t="str">
        <f>IF(animals!W17&gt;0,animals!W17,"")</f>
        <v/>
      </c>
      <c r="O12" s="170" t="str">
        <f>IF(animals!W19&gt;0,animals!W19,"")</f>
        <v/>
      </c>
      <c r="P12" s="170" t="str">
        <f>IF(animals!W20&gt;0,animals!W20,"")</f>
        <v/>
      </c>
      <c r="Q12" s="170" t="str">
        <f>IF(animals!W21&gt;0,animals!W21,"")</f>
        <v/>
      </c>
      <c r="R12" s="170" t="str">
        <f>IF(animals!W24&gt;0,animals!W24,"")</f>
        <v/>
      </c>
      <c r="S12" s="170" t="str">
        <f>IF(animals!W25&gt;0,animals!W25,"")</f>
        <v/>
      </c>
      <c r="T12" s="170" t="str">
        <f>IF(animals!W26&gt;0,animals!W26,"")</f>
        <v/>
      </c>
      <c r="U12" s="170" t="str">
        <f>IF(animals!W28&gt;0,animals!W28,"")</f>
        <v/>
      </c>
      <c r="V12" s="170" t="str">
        <f>IF(animals!W29&gt;0,animals!W29,"")</f>
        <v/>
      </c>
      <c r="W12" s="170" t="str">
        <f>IF(animals!W30&gt;0,animals!W30,"")</f>
        <v/>
      </c>
      <c r="X12" s="170" t="str">
        <f>IF(animals!W33&gt;0,animals!W33,"")</f>
        <v/>
      </c>
      <c r="Y12" s="170" t="str">
        <f>IF(animals!W34&gt;0,animals!W34,"")</f>
        <v/>
      </c>
      <c r="Z12" s="170" t="str">
        <f>IF(animals!W35&gt;0,animals!W35,"")</f>
        <v/>
      </c>
      <c r="AA12" s="170" t="str">
        <f>IF(animals!W37&gt;0,animals!W37,"")</f>
        <v/>
      </c>
      <c r="AB12" s="170" t="str">
        <f>IF(animals!W38&gt;0,animals!W38,"")</f>
        <v/>
      </c>
      <c r="AC12" s="170" t="str">
        <f>IF(animals!W39&gt;0,animals!W39,"")</f>
        <v/>
      </c>
      <c r="AD12" s="170" t="str">
        <f>IF(animals!W42&gt;0,animals!W42,"")</f>
        <v/>
      </c>
      <c r="AE12" s="170" t="str">
        <f>IF(animals!W43&gt;0,animals!W43,"")</f>
        <v/>
      </c>
      <c r="AF12" s="170" t="str">
        <f>IF(animals!W44&gt;0,animals!W44,"")</f>
        <v/>
      </c>
      <c r="AG12" s="170" t="str">
        <f>IF(animals!W46&gt;0,animals!W46,"")</f>
        <v/>
      </c>
      <c r="AH12" s="170" t="str">
        <f>IF(animals!W47&gt;0,animals!W47,"")</f>
        <v/>
      </c>
      <c r="AI12" s="170" t="str">
        <f>IF(animals!W48&gt;0,animals!W48,"")</f>
        <v/>
      </c>
    </row>
    <row r="13" spans="1:35" x14ac:dyDescent="0.2">
      <c r="A13" s="182" t="str">
        <f t="shared" si="0"/>
        <v>Richtersius ingemari sp.nov.</v>
      </c>
      <c r="B13" s="183" t="str">
        <f t="shared" si="0"/>
        <v>SE.002</v>
      </c>
      <c r="C13" s="191">
        <f>animals!X1</f>
        <v>0</v>
      </c>
      <c r="D13" s="169" t="str">
        <f>IF(animals!Y3&gt;0,animals!Y3,"")</f>
        <v/>
      </c>
      <c r="E13" s="170" t="str">
        <f>IF(animals!Y6&gt;0,animals!Y6,"")</f>
        <v/>
      </c>
      <c r="F13" s="170" t="str">
        <f>IF(animals!Y7&gt;0,animals!Y7,"")</f>
        <v/>
      </c>
      <c r="G13" s="170" t="str">
        <f>IF(animals!Y8&gt;0,animals!Y8,"")</f>
        <v/>
      </c>
      <c r="H13" s="171" t="str">
        <f>IF(animals!Y9&gt;0,animals!Y9,"")</f>
        <v/>
      </c>
      <c r="I13" s="171" t="str">
        <f>IF(animals!Y11&gt;0,animals!Y11,"")</f>
        <v/>
      </c>
      <c r="J13" s="170" t="str">
        <f>IF(animals!Y12&gt;0,animals!Y12,"")</f>
        <v/>
      </c>
      <c r="K13" s="170" t="str">
        <f>IF(animals!Y13&gt;0,animals!Y13,"")</f>
        <v/>
      </c>
      <c r="L13" s="170" t="str">
        <f>IF(animals!Y15&gt;0,animals!Y15,"")</f>
        <v/>
      </c>
      <c r="M13" s="170" t="str">
        <f>IF(animals!Y16&gt;0,animals!Y16,"")</f>
        <v/>
      </c>
      <c r="N13" s="170" t="str">
        <f>IF(animals!Y17&gt;0,animals!Y17,"")</f>
        <v/>
      </c>
      <c r="O13" s="170" t="str">
        <f>IF(animals!Y19&gt;0,animals!Y19,"")</f>
        <v/>
      </c>
      <c r="P13" s="170" t="str">
        <f>IF(animals!Y20&gt;0,animals!Y20,"")</f>
        <v/>
      </c>
      <c r="Q13" s="170" t="str">
        <f>IF(animals!Y21&gt;0,animals!Y21,"")</f>
        <v/>
      </c>
      <c r="R13" s="170" t="str">
        <f>IF(animals!Y24&gt;0,animals!Y24,"")</f>
        <v/>
      </c>
      <c r="S13" s="170" t="str">
        <f>IF(animals!Y25&gt;0,animals!Y25,"")</f>
        <v/>
      </c>
      <c r="T13" s="170" t="str">
        <f>IF(animals!Y26&gt;0,animals!Y26,"")</f>
        <v/>
      </c>
      <c r="U13" s="170" t="str">
        <f>IF(animals!Y28&gt;0,animals!Y28,"")</f>
        <v/>
      </c>
      <c r="V13" s="170" t="str">
        <f>IF(animals!Y29&gt;0,animals!Y29,"")</f>
        <v/>
      </c>
      <c r="W13" s="170" t="str">
        <f>IF(animals!Y30&gt;0,animals!Y30,"")</f>
        <v/>
      </c>
      <c r="X13" s="170" t="str">
        <f>IF(animals!Y33&gt;0,animals!Y33,"")</f>
        <v/>
      </c>
      <c r="Y13" s="170" t="str">
        <f>IF(animals!Y34&gt;0,animals!Y34,"")</f>
        <v/>
      </c>
      <c r="Z13" s="170" t="str">
        <f>IF(animals!Y35&gt;0,animals!Y35,"")</f>
        <v/>
      </c>
      <c r="AA13" s="170" t="str">
        <f>IF(animals!Y37&gt;0,animals!Y37,"")</f>
        <v/>
      </c>
      <c r="AB13" s="170" t="str">
        <f>IF(animals!Y38&gt;0,animals!Y38,"")</f>
        <v/>
      </c>
      <c r="AC13" s="170" t="str">
        <f>IF(animals!Y39&gt;0,animals!Y39,"")</f>
        <v/>
      </c>
      <c r="AD13" s="170" t="str">
        <f>IF(animals!Y42&gt;0,animals!Y42,"")</f>
        <v/>
      </c>
      <c r="AE13" s="170" t="str">
        <f>IF(animals!Y43&gt;0,animals!Y43,"")</f>
        <v/>
      </c>
      <c r="AF13" s="170" t="str">
        <f>IF(animals!Y44&gt;0,animals!Y44,"")</f>
        <v/>
      </c>
      <c r="AG13" s="170" t="str">
        <f>IF(animals!Y46&gt;0,animals!Y46,"")</f>
        <v/>
      </c>
      <c r="AH13" s="170" t="str">
        <f>IF(animals!Y47&gt;0,animals!Y47,"")</f>
        <v/>
      </c>
      <c r="AI13" s="170" t="str">
        <f>IF(animals!Y48&gt;0,animals!Y48,"")</f>
        <v/>
      </c>
    </row>
    <row r="14" spans="1:35" x14ac:dyDescent="0.2">
      <c r="A14" s="182" t="str">
        <f t="shared" si="0"/>
        <v>Richtersius ingemari sp.nov.</v>
      </c>
      <c r="B14" s="183" t="str">
        <f t="shared" si="0"/>
        <v>SE.002</v>
      </c>
      <c r="C14" s="191">
        <f>animals!Z1</f>
        <v>0</v>
      </c>
      <c r="D14" s="169" t="str">
        <f>IF(animals!AA3&gt;0,animals!AA3,"")</f>
        <v/>
      </c>
      <c r="E14" s="170" t="str">
        <f>IF(animals!AA6&gt;0,animals!AA6,"")</f>
        <v/>
      </c>
      <c r="F14" s="170" t="str">
        <f>IF(animals!AA7&gt;0,animals!AA7,"")</f>
        <v/>
      </c>
      <c r="G14" s="170" t="str">
        <f>IF(animals!AA8&gt;0,animals!AA8,"")</f>
        <v/>
      </c>
      <c r="H14" s="171" t="str">
        <f>IF(animals!AA9&gt;0,animals!AA9,"")</f>
        <v/>
      </c>
      <c r="I14" s="171" t="str">
        <f>IF(animals!AA11&gt;0,animals!AA11,"")</f>
        <v/>
      </c>
      <c r="J14" s="170" t="str">
        <f>IF(animals!AA12&gt;0,animals!AA12,"")</f>
        <v/>
      </c>
      <c r="K14" s="170" t="str">
        <f>IF(animals!AA13&gt;0,animals!AA13,"")</f>
        <v/>
      </c>
      <c r="L14" s="170" t="str">
        <f>IF(animals!AA15&gt;0,animals!AA15,"")</f>
        <v/>
      </c>
      <c r="M14" s="170" t="str">
        <f>IF(animals!AA16&gt;0,animals!AA16,"")</f>
        <v/>
      </c>
      <c r="N14" s="170" t="str">
        <f>IF(animals!AA17&gt;0,animals!AA17,"")</f>
        <v/>
      </c>
      <c r="O14" s="170" t="str">
        <f>IF(animals!AA19&gt;0,animals!AA19,"")</f>
        <v/>
      </c>
      <c r="P14" s="170" t="str">
        <f>IF(animals!AA20&gt;0,animals!AA20,"")</f>
        <v/>
      </c>
      <c r="Q14" s="170" t="str">
        <f>IF(animals!AA21&gt;0,animals!AA21,"")</f>
        <v/>
      </c>
      <c r="R14" s="170" t="str">
        <f>IF(animals!AA24&gt;0,animals!AA24,"")</f>
        <v/>
      </c>
      <c r="S14" s="170" t="str">
        <f>IF(animals!AA25&gt;0,animals!AA25,"")</f>
        <v/>
      </c>
      <c r="T14" s="170" t="str">
        <f>IF(animals!AA26&gt;0,animals!AA26,"")</f>
        <v/>
      </c>
      <c r="U14" s="170" t="str">
        <f>IF(animals!AA28&gt;0,animals!AA28,"")</f>
        <v/>
      </c>
      <c r="V14" s="170" t="str">
        <f>IF(animals!AA29&gt;0,animals!AA29,"")</f>
        <v/>
      </c>
      <c r="W14" s="170" t="str">
        <f>IF(animals!AA30&gt;0,animals!AA30,"")</f>
        <v/>
      </c>
      <c r="X14" s="170" t="str">
        <f>IF(animals!AA33&gt;0,animals!AA33,"")</f>
        <v/>
      </c>
      <c r="Y14" s="170" t="str">
        <f>IF(animals!AA34&gt;0,animals!AA34,"")</f>
        <v/>
      </c>
      <c r="Z14" s="170" t="str">
        <f>IF(animals!AA35&gt;0,animals!AA35,"")</f>
        <v/>
      </c>
      <c r="AA14" s="170" t="str">
        <f>IF(animals!AA37&gt;0,animals!AA37,"")</f>
        <v/>
      </c>
      <c r="AB14" s="170" t="str">
        <f>IF(animals!AA38&gt;0,animals!AA38,"")</f>
        <v/>
      </c>
      <c r="AC14" s="170" t="str">
        <f>IF(animals!AA39&gt;0,animals!AA39,"")</f>
        <v/>
      </c>
      <c r="AD14" s="170" t="str">
        <f>IF(animals!AA42&gt;0,animals!AA42,"")</f>
        <v/>
      </c>
      <c r="AE14" s="170" t="str">
        <f>IF(animals!AA43&gt;0,animals!AA43,"")</f>
        <v/>
      </c>
      <c r="AF14" s="170" t="str">
        <f>IF(animals!AA44&gt;0,animals!AA44,"")</f>
        <v/>
      </c>
      <c r="AG14" s="170" t="str">
        <f>IF(animals!AA46&gt;0,animals!AA46,"")</f>
        <v/>
      </c>
      <c r="AH14" s="170" t="str">
        <f>IF(animals!AA47&gt;0,animals!AA47,"")</f>
        <v/>
      </c>
      <c r="AI14" s="170" t="str">
        <f>IF(animals!AA48&gt;0,animals!AA48,"")</f>
        <v/>
      </c>
    </row>
    <row r="15" spans="1:35" x14ac:dyDescent="0.2">
      <c r="A15" s="182" t="str">
        <f t="shared" si="0"/>
        <v>Richtersius ingemari sp.nov.</v>
      </c>
      <c r="B15" s="183" t="str">
        <f t="shared" si="0"/>
        <v>SE.002</v>
      </c>
      <c r="C15" s="191">
        <f>animals!AB1</f>
        <v>0</v>
      </c>
      <c r="D15" s="169" t="str">
        <f>IF(animals!AC3&gt;0,animals!AC3,"")</f>
        <v/>
      </c>
      <c r="E15" s="170" t="str">
        <f>IF(animals!AC6&gt;0,animals!AC6,"")</f>
        <v/>
      </c>
      <c r="F15" s="170" t="str">
        <f>IF(animals!AC7&gt;0,animals!AC7,"")</f>
        <v/>
      </c>
      <c r="G15" s="170" t="str">
        <f>IF(animals!AC8&gt;0,animals!AC8,"")</f>
        <v/>
      </c>
      <c r="H15" s="171" t="str">
        <f>IF(animals!AC9&gt;0,animals!AC9,"")</f>
        <v/>
      </c>
      <c r="I15" s="171" t="str">
        <f>IF(animals!AC11&gt;0,animals!AC11,"")</f>
        <v/>
      </c>
      <c r="J15" s="170" t="str">
        <f>IF(animals!AC12&gt;0,animals!AC12,"")</f>
        <v/>
      </c>
      <c r="K15" s="170" t="str">
        <f>IF(animals!AC13&gt;0,animals!AC13,"")</f>
        <v/>
      </c>
      <c r="L15" s="170" t="str">
        <f>IF(animals!AC15&gt;0,animals!AC15,"")</f>
        <v/>
      </c>
      <c r="M15" s="170" t="str">
        <f>IF(animals!AC16&gt;0,animals!AC16,"")</f>
        <v/>
      </c>
      <c r="N15" s="170" t="str">
        <f>IF(animals!AC17&gt;0,animals!AC17,"")</f>
        <v/>
      </c>
      <c r="O15" s="170" t="str">
        <f>IF(animals!AC19&gt;0,animals!AC19,"")</f>
        <v/>
      </c>
      <c r="P15" s="170" t="str">
        <f>IF(animals!AC20&gt;0,animals!AC20,"")</f>
        <v/>
      </c>
      <c r="Q15" s="170" t="str">
        <f>IF(animals!AC21&gt;0,animals!AC21,"")</f>
        <v/>
      </c>
      <c r="R15" s="170" t="str">
        <f>IF(animals!AC24&gt;0,animals!AC24,"")</f>
        <v/>
      </c>
      <c r="S15" s="170" t="str">
        <f>IF(animals!AC25&gt;0,animals!AC25,"")</f>
        <v/>
      </c>
      <c r="T15" s="170" t="str">
        <f>IF(animals!AC26&gt;0,animals!AC26,"")</f>
        <v/>
      </c>
      <c r="U15" s="170" t="str">
        <f>IF(animals!AC28&gt;0,animals!AC28,"")</f>
        <v/>
      </c>
      <c r="V15" s="170" t="str">
        <f>IF(animals!AC29&gt;0,animals!AC29,"")</f>
        <v/>
      </c>
      <c r="W15" s="170" t="str">
        <f>IF(animals!AC30&gt;0,animals!AC30,"")</f>
        <v/>
      </c>
      <c r="X15" s="170" t="str">
        <f>IF(animals!AC33&gt;0,animals!AC33,"")</f>
        <v/>
      </c>
      <c r="Y15" s="170" t="str">
        <f>IF(animals!AC34&gt;0,animals!AC34,"")</f>
        <v/>
      </c>
      <c r="Z15" s="170" t="str">
        <f>IF(animals!AC35&gt;0,animals!AC35,"")</f>
        <v/>
      </c>
      <c r="AA15" s="170" t="str">
        <f>IF(animals!AC37&gt;0,animals!AC37,"")</f>
        <v/>
      </c>
      <c r="AB15" s="170" t="str">
        <f>IF(animals!AC38&gt;0,animals!AC38,"")</f>
        <v/>
      </c>
      <c r="AC15" s="170" t="str">
        <f>IF(animals!AC39&gt;0,animals!AC39,"")</f>
        <v/>
      </c>
      <c r="AD15" s="170" t="str">
        <f>IF(animals!AC42&gt;0,animals!AC42,"")</f>
        <v/>
      </c>
      <c r="AE15" s="170" t="str">
        <f>IF(animals!AC43&gt;0,animals!AC43,"")</f>
        <v/>
      </c>
      <c r="AF15" s="170" t="str">
        <f>IF(animals!AC44&gt;0,animals!AC44,"")</f>
        <v/>
      </c>
      <c r="AG15" s="170" t="str">
        <f>IF(animals!AC46&gt;0,animals!AC46,"")</f>
        <v/>
      </c>
      <c r="AH15" s="170" t="str">
        <f>IF(animals!AC47&gt;0,animals!AC47,"")</f>
        <v/>
      </c>
      <c r="AI15" s="170" t="str">
        <f>IF(animals!AC48&gt;0,animals!AC48,"")</f>
        <v/>
      </c>
    </row>
    <row r="16" spans="1:35" x14ac:dyDescent="0.2">
      <c r="A16" s="182" t="str">
        <f t="shared" si="0"/>
        <v>Richtersius ingemari sp.nov.</v>
      </c>
      <c r="B16" s="183" t="str">
        <f t="shared" si="0"/>
        <v>SE.002</v>
      </c>
      <c r="C16" s="191">
        <f>animals!AD1</f>
        <v>0</v>
      </c>
      <c r="D16" s="169" t="str">
        <f>IF(animals!AE3&gt;0,animals!AE3,"")</f>
        <v/>
      </c>
      <c r="E16" s="170" t="str">
        <f>IF(animals!AE6&gt;0,animals!AE6,"")</f>
        <v/>
      </c>
      <c r="F16" s="170" t="str">
        <f>IF(animals!AE7&gt;0,animals!AE7,"")</f>
        <v/>
      </c>
      <c r="G16" s="170" t="str">
        <f>IF(animals!AE8&gt;0,animals!AE8,"")</f>
        <v/>
      </c>
      <c r="H16" s="171" t="str">
        <f>IF(animals!AE9&gt;0,animals!AE9,"")</f>
        <v/>
      </c>
      <c r="I16" s="171" t="str">
        <f>IF(animals!AE11&gt;0,animals!AE11,"")</f>
        <v/>
      </c>
      <c r="J16" s="170" t="str">
        <f>IF(animals!AE12&gt;0,animals!AE12,"")</f>
        <v/>
      </c>
      <c r="K16" s="170" t="str">
        <f>IF(animals!AE13&gt;0,animals!AE13,"")</f>
        <v/>
      </c>
      <c r="L16" s="170" t="str">
        <f>IF(animals!AE15&gt;0,animals!AE15,"")</f>
        <v/>
      </c>
      <c r="M16" s="170" t="str">
        <f>IF(animals!AE16&gt;0,animals!AE16,"")</f>
        <v/>
      </c>
      <c r="N16" s="170" t="str">
        <f>IF(animals!AE17&gt;0,animals!AE17,"")</f>
        <v/>
      </c>
      <c r="O16" s="170" t="str">
        <f>IF(animals!AE19&gt;0,animals!AE19,"")</f>
        <v/>
      </c>
      <c r="P16" s="170" t="str">
        <f>IF(animals!AE20&gt;0,animals!AE20,"")</f>
        <v/>
      </c>
      <c r="Q16" s="170" t="str">
        <f>IF(animals!AE21&gt;0,animals!AE21,"")</f>
        <v/>
      </c>
      <c r="R16" s="170" t="str">
        <f>IF(animals!AE24&gt;0,animals!AE24,"")</f>
        <v/>
      </c>
      <c r="S16" s="170" t="str">
        <f>IF(animals!AE25&gt;0,animals!AE25,"")</f>
        <v/>
      </c>
      <c r="T16" s="170" t="str">
        <f>IF(animals!AE26&gt;0,animals!AE26,"")</f>
        <v/>
      </c>
      <c r="U16" s="170" t="str">
        <f>IF(animals!AE28&gt;0,animals!AE28,"")</f>
        <v/>
      </c>
      <c r="V16" s="170" t="str">
        <f>IF(animals!AE29&gt;0,animals!AE29,"")</f>
        <v/>
      </c>
      <c r="W16" s="170" t="str">
        <f>IF(animals!AE30&gt;0,animals!AE30,"")</f>
        <v/>
      </c>
      <c r="X16" s="170" t="str">
        <f>IF(animals!AE33&gt;0,animals!AE33,"")</f>
        <v/>
      </c>
      <c r="Y16" s="170" t="str">
        <f>IF(animals!AE34&gt;0,animals!AE34,"")</f>
        <v/>
      </c>
      <c r="Z16" s="170" t="str">
        <f>IF(animals!AE35&gt;0,animals!AE35,"")</f>
        <v/>
      </c>
      <c r="AA16" s="170" t="str">
        <f>IF(animals!AE37&gt;0,animals!AE37,"")</f>
        <v/>
      </c>
      <c r="AB16" s="170" t="str">
        <f>IF(animals!AE38&gt;0,animals!AE38,"")</f>
        <v/>
      </c>
      <c r="AC16" s="170" t="str">
        <f>IF(animals!AE39&gt;0,animals!AE39,"")</f>
        <v/>
      </c>
      <c r="AD16" s="170" t="str">
        <f>IF(animals!AE42&gt;0,animals!AE42,"")</f>
        <v/>
      </c>
      <c r="AE16" s="170" t="str">
        <f>IF(animals!AE43&gt;0,animals!AE43,"")</f>
        <v/>
      </c>
      <c r="AF16" s="170" t="str">
        <f>IF(animals!AE44&gt;0,animals!AE44,"")</f>
        <v/>
      </c>
      <c r="AG16" s="170" t="str">
        <f>IF(animals!AE46&gt;0,animals!AE46,"")</f>
        <v/>
      </c>
      <c r="AH16" s="170" t="str">
        <f>IF(animals!AE47&gt;0,animals!AE47,"")</f>
        <v/>
      </c>
      <c r="AI16" s="170" t="str">
        <f>IF(animals!AE48&gt;0,animals!AE48,"")</f>
        <v/>
      </c>
    </row>
    <row r="17" spans="1:35" x14ac:dyDescent="0.2">
      <c r="A17" s="182" t="str">
        <f t="shared" si="0"/>
        <v>Richtersius ingemari sp.nov.</v>
      </c>
      <c r="B17" s="183" t="str">
        <f t="shared" si="0"/>
        <v>SE.002</v>
      </c>
      <c r="C17" s="191">
        <f>animals!AF1</f>
        <v>0</v>
      </c>
      <c r="D17" s="169" t="str">
        <f>IF(animals!AG3&gt;0,animals!AG3,"")</f>
        <v/>
      </c>
      <c r="E17" s="170" t="str">
        <f>IF(animals!AG6&gt;0,animals!AG6,"")</f>
        <v/>
      </c>
      <c r="F17" s="170" t="str">
        <f>IF(animals!AG7&gt;0,animals!AG7,"")</f>
        <v/>
      </c>
      <c r="G17" s="170" t="str">
        <f>IF(animals!AG8&gt;0,animals!AG8,"")</f>
        <v/>
      </c>
      <c r="H17" s="171" t="str">
        <f>IF(animals!AG9&gt;0,animals!AG9,"")</f>
        <v/>
      </c>
      <c r="I17" s="171" t="str">
        <f>IF(animals!AG11&gt;0,animals!AG11,"")</f>
        <v/>
      </c>
      <c r="J17" s="170" t="str">
        <f>IF(animals!AG12&gt;0,animals!AG12,"")</f>
        <v/>
      </c>
      <c r="K17" s="170" t="str">
        <f>IF(animals!AG13&gt;0,animals!AG13,"")</f>
        <v/>
      </c>
      <c r="L17" s="170" t="str">
        <f>IF(animals!AG15&gt;0,animals!AG15,"")</f>
        <v/>
      </c>
      <c r="M17" s="170" t="str">
        <f>IF(animals!AG16&gt;0,animals!AG16,"")</f>
        <v/>
      </c>
      <c r="N17" s="170" t="str">
        <f>IF(animals!AG17&gt;0,animals!AG17,"")</f>
        <v/>
      </c>
      <c r="O17" s="170" t="str">
        <f>IF(animals!AG19&gt;0,animals!AG19,"")</f>
        <v/>
      </c>
      <c r="P17" s="170" t="str">
        <f>IF(animals!AG20&gt;0,animals!AG20,"")</f>
        <v/>
      </c>
      <c r="Q17" s="170" t="str">
        <f>IF(animals!AG21&gt;0,animals!AG21,"")</f>
        <v/>
      </c>
      <c r="R17" s="170" t="str">
        <f>IF(animals!AG24&gt;0,animals!AG24,"")</f>
        <v/>
      </c>
      <c r="S17" s="170" t="str">
        <f>IF(animals!AG25&gt;0,animals!AG25,"")</f>
        <v/>
      </c>
      <c r="T17" s="170" t="str">
        <f>IF(animals!AG26&gt;0,animals!AG26,"")</f>
        <v/>
      </c>
      <c r="U17" s="170" t="str">
        <f>IF(animals!AG28&gt;0,animals!AG28,"")</f>
        <v/>
      </c>
      <c r="V17" s="170" t="str">
        <f>IF(animals!AG29&gt;0,animals!AG29,"")</f>
        <v/>
      </c>
      <c r="W17" s="170" t="str">
        <f>IF(animals!AG30&gt;0,animals!AG30,"")</f>
        <v/>
      </c>
      <c r="X17" s="170" t="str">
        <f>IF(animals!AG33&gt;0,animals!AG33,"")</f>
        <v/>
      </c>
      <c r="Y17" s="170" t="str">
        <f>IF(animals!AG34&gt;0,animals!AG34,"")</f>
        <v/>
      </c>
      <c r="Z17" s="170" t="str">
        <f>IF(animals!AG35&gt;0,animals!AG35,"")</f>
        <v/>
      </c>
      <c r="AA17" s="170" t="str">
        <f>IF(animals!AG37&gt;0,animals!AG37,"")</f>
        <v/>
      </c>
      <c r="AB17" s="170" t="str">
        <f>IF(animals!AG38&gt;0,animals!AG38,"")</f>
        <v/>
      </c>
      <c r="AC17" s="170" t="str">
        <f>IF(animals!AG39&gt;0,animals!AG39,"")</f>
        <v/>
      </c>
      <c r="AD17" s="170" t="str">
        <f>IF(animals!AG42&gt;0,animals!AG42,"")</f>
        <v/>
      </c>
      <c r="AE17" s="170" t="str">
        <f>IF(animals!AG43&gt;0,animals!AG43,"")</f>
        <v/>
      </c>
      <c r="AF17" s="170" t="str">
        <f>IF(animals!AG44&gt;0,animals!AG44,"")</f>
        <v/>
      </c>
      <c r="AG17" s="170" t="str">
        <f>IF(animals!AG46&gt;0,animals!AG46,"")</f>
        <v/>
      </c>
      <c r="AH17" s="170" t="str">
        <f>IF(animals!AG47&gt;0,animals!AG47,"")</f>
        <v/>
      </c>
      <c r="AI17" s="170" t="str">
        <f>IF(animals!AG48&gt;0,animals!AG48,"")</f>
        <v/>
      </c>
    </row>
    <row r="18" spans="1:35" x14ac:dyDescent="0.2">
      <c r="A18" s="182" t="str">
        <f t="shared" si="0"/>
        <v>Richtersius ingemari sp.nov.</v>
      </c>
      <c r="B18" s="183" t="str">
        <f t="shared" si="0"/>
        <v>SE.002</v>
      </c>
      <c r="C18" s="191">
        <f>animals!AH1</f>
        <v>0</v>
      </c>
      <c r="D18" s="169" t="str">
        <f>IF(animals!AI3&gt;0,animals!AI3,"")</f>
        <v/>
      </c>
      <c r="E18" s="170" t="str">
        <f>IF(animals!AI6&gt;0,animals!AI6,"")</f>
        <v/>
      </c>
      <c r="F18" s="170" t="str">
        <f>IF(animals!AI7&gt;0,animals!AI7,"")</f>
        <v/>
      </c>
      <c r="G18" s="170" t="str">
        <f>IF(animals!AI8&gt;0,animals!AI8,"")</f>
        <v/>
      </c>
      <c r="H18" s="171" t="str">
        <f>IF(animals!AI9&gt;0,animals!AI9,"")</f>
        <v/>
      </c>
      <c r="I18" s="171" t="str">
        <f>IF(animals!AI11&gt;0,animals!AI11,"")</f>
        <v/>
      </c>
      <c r="J18" s="170" t="str">
        <f>IF(animals!AI12&gt;0,animals!AI12,"")</f>
        <v/>
      </c>
      <c r="K18" s="170" t="str">
        <f>IF(animals!AI13&gt;0,animals!AI13,"")</f>
        <v/>
      </c>
      <c r="L18" s="170" t="str">
        <f>IF(animals!AI15&gt;0,animals!AI15,"")</f>
        <v/>
      </c>
      <c r="M18" s="170" t="str">
        <f>IF(animals!AI16&gt;0,animals!AI16,"")</f>
        <v/>
      </c>
      <c r="N18" s="170" t="str">
        <f>IF(animals!AI17&gt;0,animals!AI17,"")</f>
        <v/>
      </c>
      <c r="O18" s="170" t="str">
        <f>IF(animals!AI19&gt;0,animals!AI19,"")</f>
        <v/>
      </c>
      <c r="P18" s="170" t="str">
        <f>IF(animals!AI20&gt;0,animals!AI20,"")</f>
        <v/>
      </c>
      <c r="Q18" s="170" t="str">
        <f>IF(animals!AI21&gt;0,animals!AI21,"")</f>
        <v/>
      </c>
      <c r="R18" s="170" t="str">
        <f>IF(animals!AI24&gt;0,animals!AI24,"")</f>
        <v/>
      </c>
      <c r="S18" s="170" t="str">
        <f>IF(animals!AI25&gt;0,animals!AI25,"")</f>
        <v/>
      </c>
      <c r="T18" s="170" t="str">
        <f>IF(animals!AI26&gt;0,animals!AI26,"")</f>
        <v/>
      </c>
      <c r="U18" s="170" t="str">
        <f>IF(animals!AI28&gt;0,animals!AI28,"")</f>
        <v/>
      </c>
      <c r="V18" s="170" t="str">
        <f>IF(animals!AI29&gt;0,animals!AI29,"")</f>
        <v/>
      </c>
      <c r="W18" s="170" t="str">
        <f>IF(animals!AI30&gt;0,animals!AI30,"")</f>
        <v/>
      </c>
      <c r="X18" s="170" t="str">
        <f>IF(animals!AI33&gt;0,animals!AI33,"")</f>
        <v/>
      </c>
      <c r="Y18" s="170" t="str">
        <f>IF(animals!AI34&gt;0,animals!AI34,"")</f>
        <v/>
      </c>
      <c r="Z18" s="170" t="str">
        <f>IF(animals!AI35&gt;0,animals!AI35,"")</f>
        <v/>
      </c>
      <c r="AA18" s="170" t="str">
        <f>IF(animals!AI37&gt;0,animals!AI37,"")</f>
        <v/>
      </c>
      <c r="AB18" s="170" t="str">
        <f>IF(animals!AI38&gt;0,animals!AI38,"")</f>
        <v/>
      </c>
      <c r="AC18" s="170" t="str">
        <f>IF(animals!AI39&gt;0,animals!AI39,"")</f>
        <v/>
      </c>
      <c r="AD18" s="170" t="str">
        <f>IF(animals!AI42&gt;0,animals!AI42,"")</f>
        <v/>
      </c>
      <c r="AE18" s="170" t="str">
        <f>IF(animals!AI43&gt;0,animals!AI43,"")</f>
        <v/>
      </c>
      <c r="AF18" s="170" t="str">
        <f>IF(animals!AI44&gt;0,animals!AI44,"")</f>
        <v/>
      </c>
      <c r="AG18" s="170" t="str">
        <f>IF(animals!AI46&gt;0,animals!AI46,"")</f>
        <v/>
      </c>
      <c r="AH18" s="170" t="str">
        <f>IF(animals!AI47&gt;0,animals!AI47,"")</f>
        <v/>
      </c>
      <c r="AI18" s="170" t="str">
        <f>IF(animals!AI48&gt;0,animals!AI48,"")</f>
        <v/>
      </c>
    </row>
    <row r="19" spans="1:35" x14ac:dyDescent="0.2">
      <c r="A19" s="182" t="str">
        <f t="shared" si="0"/>
        <v>Richtersius ingemari sp.nov.</v>
      </c>
      <c r="B19" s="183" t="str">
        <f t="shared" si="0"/>
        <v>SE.002</v>
      </c>
      <c r="C19" s="191">
        <f>animals!AJ1</f>
        <v>0</v>
      </c>
      <c r="D19" s="169" t="str">
        <f>IF(animals!AK3&gt;0,animals!AK3,"")</f>
        <v/>
      </c>
      <c r="E19" s="170" t="str">
        <f>IF(animals!AK6&gt;0,animals!AK6,"")</f>
        <v/>
      </c>
      <c r="F19" s="170" t="str">
        <f>IF(animals!AK7&gt;0,animals!AK7,"")</f>
        <v/>
      </c>
      <c r="G19" s="170" t="str">
        <f>IF(animals!AK8&gt;0,animals!AK8,"")</f>
        <v/>
      </c>
      <c r="H19" s="171" t="str">
        <f>IF(animals!AK9&gt;0,animals!AK9,"")</f>
        <v/>
      </c>
      <c r="I19" s="171" t="str">
        <f>IF(animals!AK11&gt;0,animals!AK11,"")</f>
        <v/>
      </c>
      <c r="J19" s="170" t="str">
        <f>IF(animals!AK12&gt;0,animals!AK12,"")</f>
        <v/>
      </c>
      <c r="K19" s="170" t="str">
        <f>IF(animals!AK13&gt;0,animals!AK13,"")</f>
        <v/>
      </c>
      <c r="L19" s="170" t="str">
        <f>IF(animals!AK15&gt;0,animals!AK15,"")</f>
        <v/>
      </c>
      <c r="M19" s="170" t="str">
        <f>IF(animals!AK16&gt;0,animals!AK16,"")</f>
        <v/>
      </c>
      <c r="N19" s="170" t="str">
        <f>IF(animals!AK17&gt;0,animals!AK17,"")</f>
        <v/>
      </c>
      <c r="O19" s="170" t="str">
        <f>IF(animals!AK19&gt;0,animals!AK19,"")</f>
        <v/>
      </c>
      <c r="P19" s="170" t="str">
        <f>IF(animals!AK20&gt;0,animals!AK20,"")</f>
        <v/>
      </c>
      <c r="Q19" s="170" t="str">
        <f>IF(animals!AK21&gt;0,animals!AK21,"")</f>
        <v/>
      </c>
      <c r="R19" s="170" t="str">
        <f>IF(animals!AK24&gt;0,animals!AK24,"")</f>
        <v/>
      </c>
      <c r="S19" s="170" t="str">
        <f>IF(animals!AK25&gt;0,animals!AK25,"")</f>
        <v/>
      </c>
      <c r="T19" s="170" t="str">
        <f>IF(animals!AK26&gt;0,animals!AK26,"")</f>
        <v/>
      </c>
      <c r="U19" s="170" t="str">
        <f>IF(animals!AK28&gt;0,animals!AK28,"")</f>
        <v/>
      </c>
      <c r="V19" s="170" t="str">
        <f>IF(animals!AK29&gt;0,animals!AK29,"")</f>
        <v/>
      </c>
      <c r="W19" s="170" t="str">
        <f>IF(animals!AK30&gt;0,animals!AK30,"")</f>
        <v/>
      </c>
      <c r="X19" s="170" t="str">
        <f>IF(animals!AK33&gt;0,animals!AK33,"")</f>
        <v/>
      </c>
      <c r="Y19" s="170" t="str">
        <f>IF(animals!AK34&gt;0,animals!AK34,"")</f>
        <v/>
      </c>
      <c r="Z19" s="170" t="str">
        <f>IF(animals!AK35&gt;0,animals!AK35,"")</f>
        <v/>
      </c>
      <c r="AA19" s="170" t="str">
        <f>IF(animals!AK37&gt;0,animals!AK37,"")</f>
        <v/>
      </c>
      <c r="AB19" s="170" t="str">
        <f>IF(animals!AK38&gt;0,animals!AK38,"")</f>
        <v/>
      </c>
      <c r="AC19" s="170" t="str">
        <f>IF(animals!AK39&gt;0,animals!AK39,"")</f>
        <v/>
      </c>
      <c r="AD19" s="170" t="str">
        <f>IF(animals!AK42&gt;0,animals!AK42,"")</f>
        <v/>
      </c>
      <c r="AE19" s="170" t="str">
        <f>IF(animals!AK43&gt;0,animals!AK43,"")</f>
        <v/>
      </c>
      <c r="AF19" s="170" t="str">
        <f>IF(animals!AK44&gt;0,animals!AK44,"")</f>
        <v/>
      </c>
      <c r="AG19" s="170" t="str">
        <f>IF(animals!AK46&gt;0,animals!AK46,"")</f>
        <v/>
      </c>
      <c r="AH19" s="170" t="str">
        <f>IF(animals!AK47&gt;0,animals!AK47,"")</f>
        <v/>
      </c>
      <c r="AI19" s="170" t="str">
        <f>IF(animals!AK48&gt;0,animals!AK48,"")</f>
        <v/>
      </c>
    </row>
    <row r="20" spans="1:35" x14ac:dyDescent="0.2">
      <c r="A20" s="182" t="str">
        <f t="shared" ref="A20:B31" si="1">A$2</f>
        <v>Richtersius ingemari sp.nov.</v>
      </c>
      <c r="B20" s="183" t="str">
        <f t="shared" si="1"/>
        <v>SE.002</v>
      </c>
      <c r="C20" s="191">
        <f>animals!AL1</f>
        <v>19</v>
      </c>
      <c r="D20" s="169" t="str">
        <f>IF(animals!AM3&gt;0,animals!AM3,"")</f>
        <v/>
      </c>
      <c r="E20" s="170" t="str">
        <f>IF(animals!AM6&gt;0,animals!AM6,"")</f>
        <v/>
      </c>
      <c r="F20" s="170" t="str">
        <f>IF(animals!AM7&gt;0,animals!AM7,"")</f>
        <v/>
      </c>
      <c r="G20" s="170" t="str">
        <f>IF(animals!AM8&gt;0,animals!AM8,"")</f>
        <v/>
      </c>
      <c r="H20" s="171" t="str">
        <f>IF(animals!AM9&gt;0,animals!AM9,"")</f>
        <v/>
      </c>
      <c r="I20" s="171" t="str">
        <f>IF(animals!AM11&gt;0,animals!AM11,"")</f>
        <v/>
      </c>
      <c r="J20" s="170" t="str">
        <f>IF(animals!AM12&gt;0,animals!AM12,"")</f>
        <v/>
      </c>
      <c r="K20" s="170" t="str">
        <f>IF(animals!AM13&gt;0,animals!AM13,"")</f>
        <v/>
      </c>
      <c r="L20" s="170" t="str">
        <f>IF(animals!AM15&gt;0,animals!AM15,"")</f>
        <v/>
      </c>
      <c r="M20" s="170" t="str">
        <f>IF(animals!AM16&gt;0,animals!AM16,"")</f>
        <v/>
      </c>
      <c r="N20" s="170" t="str">
        <f>IF(animals!AM17&gt;0,animals!AM17,"")</f>
        <v/>
      </c>
      <c r="O20" s="170" t="str">
        <f>IF(animals!AM19&gt;0,animals!AM19,"")</f>
        <v/>
      </c>
      <c r="P20" s="170" t="str">
        <f>IF(animals!AM20&gt;0,animals!AM20,"")</f>
        <v/>
      </c>
      <c r="Q20" s="170" t="str">
        <f>IF(animals!AM21&gt;0,animals!AM21,"")</f>
        <v/>
      </c>
      <c r="R20" s="170" t="str">
        <f>IF(animals!AM24&gt;0,animals!AM24,"")</f>
        <v/>
      </c>
      <c r="S20" s="170" t="str">
        <f>IF(animals!AM25&gt;0,animals!AM25,"")</f>
        <v/>
      </c>
      <c r="T20" s="170" t="str">
        <f>IF(animals!AM26&gt;0,animals!AM26,"")</f>
        <v/>
      </c>
      <c r="U20" s="170" t="str">
        <f>IF(animals!AM28&gt;0,animals!AM28,"")</f>
        <v/>
      </c>
      <c r="V20" s="170" t="str">
        <f>IF(animals!AM29&gt;0,animals!AM29,"")</f>
        <v/>
      </c>
      <c r="W20" s="170" t="str">
        <f>IF(animals!AM30&gt;0,animals!AM30,"")</f>
        <v/>
      </c>
      <c r="X20" s="170" t="str">
        <f>IF(animals!AM33&gt;0,animals!AM33,"")</f>
        <v/>
      </c>
      <c r="Y20" s="170" t="str">
        <f>IF(animals!AM34&gt;0,animals!AM34,"")</f>
        <v/>
      </c>
      <c r="Z20" s="170" t="str">
        <f>IF(animals!AM35&gt;0,animals!AM35,"")</f>
        <v/>
      </c>
      <c r="AA20" s="170" t="str">
        <f>IF(animals!AM37&gt;0,animals!AM37,"")</f>
        <v/>
      </c>
      <c r="AB20" s="170" t="str">
        <f>IF(animals!AM38&gt;0,animals!AM38,"")</f>
        <v/>
      </c>
      <c r="AC20" s="170" t="str">
        <f>IF(animals!AM39&gt;0,animals!AM39,"")</f>
        <v/>
      </c>
      <c r="AD20" s="170" t="str">
        <f>IF(animals!AM42&gt;0,animals!AM42,"")</f>
        <v/>
      </c>
      <c r="AE20" s="170" t="str">
        <f>IF(animals!AM43&gt;0,animals!AM43,"")</f>
        <v/>
      </c>
      <c r="AF20" s="170" t="str">
        <f>IF(animals!AM44&gt;0,animals!AM44,"")</f>
        <v/>
      </c>
      <c r="AG20" s="170" t="str">
        <f>IF(animals!AM46&gt;0,animals!AM46,"")</f>
        <v/>
      </c>
      <c r="AH20" s="170" t="str">
        <f>IF(animals!AM47&gt;0,animals!AM47,"")</f>
        <v/>
      </c>
      <c r="AI20" s="170" t="str">
        <f>IF(animals!AM48&gt;0,animals!AM48,"")</f>
        <v/>
      </c>
    </row>
    <row r="21" spans="1:35" x14ac:dyDescent="0.2">
      <c r="A21" s="182" t="str">
        <f t="shared" si="1"/>
        <v>Richtersius ingemari sp.nov.</v>
      </c>
      <c r="B21" s="183" t="str">
        <f t="shared" si="1"/>
        <v>SE.002</v>
      </c>
      <c r="C21" s="191">
        <f>animals!AN1</f>
        <v>20</v>
      </c>
      <c r="D21" s="169" t="str">
        <f>IF(animals!AO3&gt;0,animals!AO3,"")</f>
        <v/>
      </c>
      <c r="E21" s="170" t="str">
        <f>IF(animals!AO6&gt;0,animals!AO6,"")</f>
        <v/>
      </c>
      <c r="F21" s="170" t="str">
        <f>IF(animals!AO7&gt;0,animals!AO7,"")</f>
        <v/>
      </c>
      <c r="G21" s="170" t="str">
        <f>IF(animals!AO8&gt;0,animals!AO8,"")</f>
        <v/>
      </c>
      <c r="H21" s="171" t="str">
        <f>IF(animals!AO9&gt;0,animals!AO9,"")</f>
        <v/>
      </c>
      <c r="I21" s="171" t="str">
        <f>IF(animals!AO11&gt;0,animals!AO11,"")</f>
        <v/>
      </c>
      <c r="J21" s="170" t="str">
        <f>IF(animals!AO12&gt;0,animals!AO12,"")</f>
        <v/>
      </c>
      <c r="K21" s="170" t="str">
        <f>IF(animals!AO13&gt;0,animals!AO13,"")</f>
        <v/>
      </c>
      <c r="L21" s="170" t="str">
        <f>IF(animals!AO15&gt;0,animals!AO15,"")</f>
        <v/>
      </c>
      <c r="M21" s="170" t="str">
        <f>IF(animals!AO16&gt;0,animals!AO16,"")</f>
        <v/>
      </c>
      <c r="N21" s="170" t="str">
        <f>IF(animals!AO17&gt;0,animals!AO17,"")</f>
        <v/>
      </c>
      <c r="O21" s="170" t="str">
        <f>IF(animals!AO19&gt;0,animals!AO19,"")</f>
        <v/>
      </c>
      <c r="P21" s="170" t="str">
        <f>IF(animals!AO20&gt;0,animals!AO20,"")</f>
        <v/>
      </c>
      <c r="Q21" s="170" t="str">
        <f>IF(animals!AO21&gt;0,animals!AO21,"")</f>
        <v/>
      </c>
      <c r="R21" s="170" t="str">
        <f>IF(animals!AO24&gt;0,animals!AO24,"")</f>
        <v/>
      </c>
      <c r="S21" s="170" t="str">
        <f>IF(animals!AO25&gt;0,animals!AO25,"")</f>
        <v/>
      </c>
      <c r="T21" s="170" t="str">
        <f>IF(animals!AO26&gt;0,animals!AO26,"")</f>
        <v/>
      </c>
      <c r="U21" s="170" t="str">
        <f>IF(animals!AO28&gt;0,animals!AO28,"")</f>
        <v/>
      </c>
      <c r="V21" s="170" t="str">
        <f>IF(animals!AO29&gt;0,animals!AO29,"")</f>
        <v/>
      </c>
      <c r="W21" s="170" t="str">
        <f>IF(animals!AO30&gt;0,animals!AO30,"")</f>
        <v/>
      </c>
      <c r="X21" s="170" t="str">
        <f>IF(animals!AO33&gt;0,animals!AO33,"")</f>
        <v/>
      </c>
      <c r="Y21" s="170" t="str">
        <f>IF(animals!AO34&gt;0,animals!AO34,"")</f>
        <v/>
      </c>
      <c r="Z21" s="170" t="str">
        <f>IF(animals!AO35&gt;0,animals!AO35,"")</f>
        <v/>
      </c>
      <c r="AA21" s="170" t="str">
        <f>IF(animals!AO37&gt;0,animals!AO37,"")</f>
        <v/>
      </c>
      <c r="AB21" s="170" t="str">
        <f>IF(animals!AO38&gt;0,animals!AO38,"")</f>
        <v/>
      </c>
      <c r="AC21" s="170" t="str">
        <f>IF(animals!AO39&gt;0,animals!AO39,"")</f>
        <v/>
      </c>
      <c r="AD21" s="170" t="str">
        <f>IF(animals!AO42&gt;0,animals!AO42,"")</f>
        <v/>
      </c>
      <c r="AE21" s="170" t="str">
        <f>IF(animals!AO43&gt;0,animals!AO43,"")</f>
        <v/>
      </c>
      <c r="AF21" s="170" t="str">
        <f>IF(animals!AO44&gt;0,animals!AO44,"")</f>
        <v/>
      </c>
      <c r="AG21" s="170" t="str">
        <f>IF(animals!AO46&gt;0,animals!AO46,"")</f>
        <v/>
      </c>
      <c r="AH21" s="170" t="str">
        <f>IF(animals!AO47&gt;0,animals!AO47,"")</f>
        <v/>
      </c>
      <c r="AI21" s="170" t="str">
        <f>IF(animals!AO48&gt;0,animals!AO48,"")</f>
        <v/>
      </c>
    </row>
    <row r="22" spans="1:35" x14ac:dyDescent="0.2">
      <c r="A22" s="182" t="str">
        <f t="shared" si="1"/>
        <v>Richtersius ingemari sp.nov.</v>
      </c>
      <c r="B22" s="183" t="str">
        <f t="shared" si="1"/>
        <v>SE.002</v>
      </c>
      <c r="C22" s="191">
        <f>animals!AP1</f>
        <v>21</v>
      </c>
      <c r="D22" s="169" t="str">
        <f>IF(animals!AQ3&gt;0,animals!AQ3,"")</f>
        <v/>
      </c>
      <c r="E22" s="170" t="str">
        <f>IF(animals!AQ6&gt;0,animals!AQ6,"")</f>
        <v/>
      </c>
      <c r="F22" s="170" t="str">
        <f>IF(animals!AQ7&gt;0,animals!AQ7,"")</f>
        <v/>
      </c>
      <c r="G22" s="170" t="str">
        <f>IF(animals!AQ8&gt;0,animals!AQ8,"")</f>
        <v/>
      </c>
      <c r="H22" s="171" t="str">
        <f>IF(animals!AQ9&gt;0,animals!AQ9,"")</f>
        <v/>
      </c>
      <c r="I22" s="171" t="str">
        <f>IF(animals!AQ11&gt;0,animals!AQ11,"")</f>
        <v/>
      </c>
      <c r="J22" s="170" t="str">
        <f>IF(animals!AQ12&gt;0,animals!AQ12,"")</f>
        <v/>
      </c>
      <c r="K22" s="170" t="str">
        <f>IF(animals!AQ13&gt;0,animals!AQ13,"")</f>
        <v/>
      </c>
      <c r="L22" s="170" t="str">
        <f>IF(animals!AQ15&gt;0,animals!AQ15,"")</f>
        <v/>
      </c>
      <c r="M22" s="170" t="str">
        <f>IF(animals!AQ16&gt;0,animals!AQ16,"")</f>
        <v/>
      </c>
      <c r="N22" s="170" t="str">
        <f>IF(animals!AQ17&gt;0,animals!AQ17,"")</f>
        <v/>
      </c>
      <c r="O22" s="170" t="str">
        <f>IF(animals!AQ19&gt;0,animals!AQ19,"")</f>
        <v/>
      </c>
      <c r="P22" s="170" t="str">
        <f>IF(animals!AQ20&gt;0,animals!AQ20,"")</f>
        <v/>
      </c>
      <c r="Q22" s="170" t="str">
        <f>IF(animals!AQ21&gt;0,animals!AQ21,"")</f>
        <v/>
      </c>
      <c r="R22" s="170" t="str">
        <f>IF(animals!AQ24&gt;0,animals!AQ24,"")</f>
        <v/>
      </c>
      <c r="S22" s="170" t="str">
        <f>IF(animals!AQ25&gt;0,animals!AQ25,"")</f>
        <v/>
      </c>
      <c r="T22" s="170" t="str">
        <f>IF(animals!AQ26&gt;0,animals!AQ26,"")</f>
        <v/>
      </c>
      <c r="U22" s="170" t="str">
        <f>IF(animals!AQ28&gt;0,animals!AQ28,"")</f>
        <v/>
      </c>
      <c r="V22" s="170" t="str">
        <f>IF(animals!AQ29&gt;0,animals!AQ29,"")</f>
        <v/>
      </c>
      <c r="W22" s="170" t="str">
        <f>IF(animals!AQ30&gt;0,animals!AQ30,"")</f>
        <v/>
      </c>
      <c r="X22" s="170" t="str">
        <f>IF(animals!AQ33&gt;0,animals!AQ33,"")</f>
        <v/>
      </c>
      <c r="Y22" s="170" t="str">
        <f>IF(animals!AQ34&gt;0,animals!AQ34,"")</f>
        <v/>
      </c>
      <c r="Z22" s="170" t="str">
        <f>IF(animals!AQ35&gt;0,animals!AQ35,"")</f>
        <v/>
      </c>
      <c r="AA22" s="170" t="str">
        <f>IF(animals!AQ37&gt;0,animals!AQ37,"")</f>
        <v/>
      </c>
      <c r="AB22" s="170" t="str">
        <f>IF(animals!AQ38&gt;0,animals!AQ38,"")</f>
        <v/>
      </c>
      <c r="AC22" s="170" t="str">
        <f>IF(animals!AQ39&gt;0,animals!AQ39,"")</f>
        <v/>
      </c>
      <c r="AD22" s="170" t="str">
        <f>IF(animals!AQ42&gt;0,animals!AQ42,"")</f>
        <v/>
      </c>
      <c r="AE22" s="170" t="str">
        <f>IF(animals!AQ43&gt;0,animals!AQ43,"")</f>
        <v/>
      </c>
      <c r="AF22" s="170" t="str">
        <f>IF(animals!AQ44&gt;0,animals!AQ44,"")</f>
        <v/>
      </c>
      <c r="AG22" s="170" t="str">
        <f>IF(animals!AQ46&gt;0,animals!AQ46,"")</f>
        <v/>
      </c>
      <c r="AH22" s="170" t="str">
        <f>IF(animals!AQ47&gt;0,animals!AQ47,"")</f>
        <v/>
      </c>
      <c r="AI22" s="170" t="str">
        <f>IF(animals!AQ48&gt;0,animals!AQ48,"")</f>
        <v/>
      </c>
    </row>
    <row r="23" spans="1:35" x14ac:dyDescent="0.2">
      <c r="A23" s="182" t="str">
        <f t="shared" si="1"/>
        <v>Richtersius ingemari sp.nov.</v>
      </c>
      <c r="B23" s="183" t="str">
        <f t="shared" si="1"/>
        <v>SE.002</v>
      </c>
      <c r="C23" s="191">
        <f>animals!AR1</f>
        <v>22</v>
      </c>
      <c r="D23" s="169" t="str">
        <f>IF(animals!AS3&gt;0,animals!AS3,"")</f>
        <v/>
      </c>
      <c r="E23" s="170" t="str">
        <f>IF(animals!AS6&gt;0,animals!AS6,"")</f>
        <v/>
      </c>
      <c r="F23" s="170" t="str">
        <f>IF(animals!AS7&gt;0,animals!AS7,"")</f>
        <v/>
      </c>
      <c r="G23" s="170" t="str">
        <f>IF(animals!AS8&gt;0,animals!AS8,"")</f>
        <v/>
      </c>
      <c r="H23" s="171" t="str">
        <f>IF(animals!AS9&gt;0,animals!AS9,"")</f>
        <v/>
      </c>
      <c r="I23" s="171" t="str">
        <f>IF(animals!AS11&gt;0,animals!AS11,"")</f>
        <v/>
      </c>
      <c r="J23" s="170" t="str">
        <f>IF(animals!AS12&gt;0,animals!AS12,"")</f>
        <v/>
      </c>
      <c r="K23" s="170" t="str">
        <f>IF(animals!AS13&gt;0,animals!AS13,"")</f>
        <v/>
      </c>
      <c r="L23" s="170" t="str">
        <f>IF(animals!AS15&gt;0,animals!AS15,"")</f>
        <v/>
      </c>
      <c r="M23" s="170" t="str">
        <f>IF(animals!AS16&gt;0,animals!AS16,"")</f>
        <v/>
      </c>
      <c r="N23" s="170" t="str">
        <f>IF(animals!AS17&gt;0,animals!AS17,"")</f>
        <v/>
      </c>
      <c r="O23" s="170" t="str">
        <f>IF(animals!AS19&gt;0,animals!AS19,"")</f>
        <v/>
      </c>
      <c r="P23" s="170" t="str">
        <f>IF(animals!AS20&gt;0,animals!AS20,"")</f>
        <v/>
      </c>
      <c r="Q23" s="170" t="str">
        <f>IF(animals!AS21&gt;0,animals!AS21,"")</f>
        <v/>
      </c>
      <c r="R23" s="170" t="str">
        <f>IF(animals!AS24&gt;0,animals!AS24,"")</f>
        <v/>
      </c>
      <c r="S23" s="170" t="str">
        <f>IF(animals!AS25&gt;0,animals!AS25,"")</f>
        <v/>
      </c>
      <c r="T23" s="170" t="str">
        <f>IF(animals!AS26&gt;0,animals!AS26,"")</f>
        <v/>
      </c>
      <c r="U23" s="170" t="str">
        <f>IF(animals!AS28&gt;0,animals!AS28,"")</f>
        <v/>
      </c>
      <c r="V23" s="170" t="str">
        <f>IF(animals!AS29&gt;0,animals!AS29,"")</f>
        <v/>
      </c>
      <c r="W23" s="170" t="str">
        <f>IF(animals!AS30&gt;0,animals!AS30,"")</f>
        <v/>
      </c>
      <c r="X23" s="170" t="str">
        <f>IF(animals!AS33&gt;0,animals!AS33,"")</f>
        <v/>
      </c>
      <c r="Y23" s="170" t="str">
        <f>IF(animals!AS34&gt;0,animals!AS34,"")</f>
        <v/>
      </c>
      <c r="Z23" s="170" t="str">
        <f>IF(animals!AS35&gt;0,animals!AS35,"")</f>
        <v/>
      </c>
      <c r="AA23" s="170" t="str">
        <f>IF(animals!AS37&gt;0,animals!AS37,"")</f>
        <v/>
      </c>
      <c r="AB23" s="170" t="str">
        <f>IF(animals!AS38&gt;0,animals!AS38,"")</f>
        <v/>
      </c>
      <c r="AC23" s="170" t="str">
        <f>IF(animals!AS39&gt;0,animals!AS39,"")</f>
        <v/>
      </c>
      <c r="AD23" s="170" t="str">
        <f>IF(animals!AS42&gt;0,animals!AS42,"")</f>
        <v/>
      </c>
      <c r="AE23" s="170" t="str">
        <f>IF(animals!AS43&gt;0,animals!AS43,"")</f>
        <v/>
      </c>
      <c r="AF23" s="170" t="str">
        <f>IF(animals!AS44&gt;0,animals!AS44,"")</f>
        <v/>
      </c>
      <c r="AG23" s="170" t="str">
        <f>IF(animals!AS46&gt;0,animals!AS46,"")</f>
        <v/>
      </c>
      <c r="AH23" s="170" t="str">
        <f>IF(animals!AS47&gt;0,animals!AS47,"")</f>
        <v/>
      </c>
      <c r="AI23" s="170" t="str">
        <f>IF(animals!AS48&gt;0,animals!AS48,"")</f>
        <v/>
      </c>
    </row>
    <row r="24" spans="1:35" x14ac:dyDescent="0.2">
      <c r="A24" s="182" t="str">
        <f t="shared" si="1"/>
        <v>Richtersius ingemari sp.nov.</v>
      </c>
      <c r="B24" s="183" t="str">
        <f t="shared" si="1"/>
        <v>SE.002</v>
      </c>
      <c r="C24" s="191">
        <f>animals!AT1</f>
        <v>23</v>
      </c>
      <c r="D24" s="169" t="str">
        <f>IF(animals!AU3&gt;0,animals!AU3,"")</f>
        <v/>
      </c>
      <c r="E24" s="170" t="str">
        <f>IF(animals!AU6&gt;0,animals!AU6,"")</f>
        <v/>
      </c>
      <c r="F24" s="170" t="str">
        <f>IF(animals!AU7&gt;0,animals!AU7,"")</f>
        <v/>
      </c>
      <c r="G24" s="170" t="str">
        <f>IF(animals!AU8&gt;0,animals!AU8,"")</f>
        <v/>
      </c>
      <c r="H24" s="171" t="str">
        <f>IF(animals!AU9&gt;0,animals!AU9,"")</f>
        <v/>
      </c>
      <c r="I24" s="171" t="str">
        <f>IF(animals!AU11&gt;0,animals!AU11,"")</f>
        <v/>
      </c>
      <c r="J24" s="170" t="str">
        <f>IF(animals!AU12&gt;0,animals!AU12,"")</f>
        <v/>
      </c>
      <c r="K24" s="170" t="str">
        <f>IF(animals!AU13&gt;0,animals!AU13,"")</f>
        <v/>
      </c>
      <c r="L24" s="170" t="str">
        <f>IF(animals!AU15&gt;0,animals!AU15,"")</f>
        <v/>
      </c>
      <c r="M24" s="170" t="str">
        <f>IF(animals!AU16&gt;0,animals!AU16,"")</f>
        <v/>
      </c>
      <c r="N24" s="170" t="str">
        <f>IF(animals!AU17&gt;0,animals!AU17,"")</f>
        <v/>
      </c>
      <c r="O24" s="170" t="str">
        <f>IF(animals!AU19&gt;0,animals!AU19,"")</f>
        <v/>
      </c>
      <c r="P24" s="170" t="str">
        <f>IF(animals!AU20&gt;0,animals!AU20,"")</f>
        <v/>
      </c>
      <c r="Q24" s="170" t="str">
        <f>IF(animals!AU21&gt;0,animals!AU21,"")</f>
        <v/>
      </c>
      <c r="R24" s="170" t="str">
        <f>IF(animals!AU24&gt;0,animals!AU24,"")</f>
        <v/>
      </c>
      <c r="S24" s="170" t="str">
        <f>IF(animals!AU25&gt;0,animals!AU25,"")</f>
        <v/>
      </c>
      <c r="T24" s="170" t="str">
        <f>IF(animals!AU26&gt;0,animals!AU26,"")</f>
        <v/>
      </c>
      <c r="U24" s="170" t="str">
        <f>IF(animals!AU28&gt;0,animals!AU28,"")</f>
        <v/>
      </c>
      <c r="V24" s="170" t="str">
        <f>IF(animals!AU29&gt;0,animals!AU29,"")</f>
        <v/>
      </c>
      <c r="W24" s="170" t="str">
        <f>IF(animals!AU30&gt;0,animals!AU30,"")</f>
        <v/>
      </c>
      <c r="X24" s="170" t="str">
        <f>IF(animals!AU33&gt;0,animals!AU33,"")</f>
        <v/>
      </c>
      <c r="Y24" s="170" t="str">
        <f>IF(animals!AU34&gt;0,animals!AU34,"")</f>
        <v/>
      </c>
      <c r="Z24" s="170" t="str">
        <f>IF(animals!AU35&gt;0,animals!AU35,"")</f>
        <v/>
      </c>
      <c r="AA24" s="170" t="str">
        <f>IF(animals!AU37&gt;0,animals!AU37,"")</f>
        <v/>
      </c>
      <c r="AB24" s="170" t="str">
        <f>IF(animals!AU38&gt;0,animals!AU38,"")</f>
        <v/>
      </c>
      <c r="AC24" s="170" t="str">
        <f>IF(animals!AU39&gt;0,animals!AU39,"")</f>
        <v/>
      </c>
      <c r="AD24" s="170" t="str">
        <f>IF(animals!AU42&gt;0,animals!AU42,"")</f>
        <v/>
      </c>
      <c r="AE24" s="170" t="str">
        <f>IF(animals!AU43&gt;0,animals!AU43,"")</f>
        <v/>
      </c>
      <c r="AF24" s="170" t="str">
        <f>IF(animals!AU44&gt;0,animals!AU44,"")</f>
        <v/>
      </c>
      <c r="AG24" s="170" t="str">
        <f>IF(animals!AU46&gt;0,animals!AU46,"")</f>
        <v/>
      </c>
      <c r="AH24" s="170" t="str">
        <f>IF(animals!AU47&gt;0,animals!AU47,"")</f>
        <v/>
      </c>
      <c r="AI24" s="170" t="str">
        <f>IF(animals!AU48&gt;0,animals!AU48,"")</f>
        <v/>
      </c>
    </row>
    <row r="25" spans="1:35" x14ac:dyDescent="0.2">
      <c r="A25" s="182" t="str">
        <f t="shared" si="1"/>
        <v>Richtersius ingemari sp.nov.</v>
      </c>
      <c r="B25" s="183" t="str">
        <f t="shared" si="1"/>
        <v>SE.002</v>
      </c>
      <c r="C25" s="191">
        <f>animals!AV1</f>
        <v>24</v>
      </c>
      <c r="D25" s="169" t="str">
        <f>IF(animals!AW3&gt;0,animals!AW3,"")</f>
        <v/>
      </c>
      <c r="E25" s="170" t="str">
        <f>IF(animals!AW6&gt;0,animals!AW6,"")</f>
        <v/>
      </c>
      <c r="F25" s="170" t="str">
        <f>IF(animals!AW7&gt;0,animals!AW7,"")</f>
        <v/>
      </c>
      <c r="G25" s="170" t="str">
        <f>IF(animals!AW8&gt;0,animals!AW8,"")</f>
        <v/>
      </c>
      <c r="H25" s="171" t="str">
        <f>IF(animals!AW9&gt;0,animals!AW9,"")</f>
        <v/>
      </c>
      <c r="I25" s="171" t="str">
        <f>IF(animals!AW11&gt;0,animals!AW11,"")</f>
        <v/>
      </c>
      <c r="J25" s="170" t="str">
        <f>IF(animals!AW12&gt;0,animals!AW12,"")</f>
        <v/>
      </c>
      <c r="K25" s="170" t="str">
        <f>IF(animals!AW13&gt;0,animals!AW13,"")</f>
        <v/>
      </c>
      <c r="L25" s="170" t="str">
        <f>IF(animals!AW15&gt;0,animals!AW15,"")</f>
        <v/>
      </c>
      <c r="M25" s="170" t="str">
        <f>IF(animals!AW16&gt;0,animals!AW16,"")</f>
        <v/>
      </c>
      <c r="N25" s="170" t="str">
        <f>IF(animals!AW17&gt;0,animals!AW17,"")</f>
        <v/>
      </c>
      <c r="O25" s="170" t="str">
        <f>IF(animals!AW19&gt;0,animals!AW19,"")</f>
        <v/>
      </c>
      <c r="P25" s="170" t="str">
        <f>IF(animals!AW20&gt;0,animals!AW20,"")</f>
        <v/>
      </c>
      <c r="Q25" s="170" t="str">
        <f>IF(animals!AW21&gt;0,animals!AW21,"")</f>
        <v/>
      </c>
      <c r="R25" s="170" t="str">
        <f>IF(animals!AW24&gt;0,animals!AW24,"")</f>
        <v/>
      </c>
      <c r="S25" s="170" t="str">
        <f>IF(animals!AW25&gt;0,animals!AW25,"")</f>
        <v/>
      </c>
      <c r="T25" s="170" t="str">
        <f>IF(animals!AW26&gt;0,animals!AW26,"")</f>
        <v/>
      </c>
      <c r="U25" s="170" t="str">
        <f>IF(animals!AW28&gt;0,animals!AW28,"")</f>
        <v/>
      </c>
      <c r="V25" s="170" t="str">
        <f>IF(animals!AW29&gt;0,animals!AW29,"")</f>
        <v/>
      </c>
      <c r="W25" s="170" t="str">
        <f>IF(animals!AW30&gt;0,animals!AW30,"")</f>
        <v/>
      </c>
      <c r="X25" s="170" t="str">
        <f>IF(animals!AW33&gt;0,animals!AW33,"")</f>
        <v/>
      </c>
      <c r="Y25" s="170" t="str">
        <f>IF(animals!AW34&gt;0,animals!AW34,"")</f>
        <v/>
      </c>
      <c r="Z25" s="170" t="str">
        <f>IF(animals!AW35&gt;0,animals!AW35,"")</f>
        <v/>
      </c>
      <c r="AA25" s="170" t="str">
        <f>IF(animals!AW37&gt;0,animals!AW37,"")</f>
        <v/>
      </c>
      <c r="AB25" s="170" t="str">
        <f>IF(animals!AW38&gt;0,animals!AW38,"")</f>
        <v/>
      </c>
      <c r="AC25" s="170" t="str">
        <f>IF(animals!AW39&gt;0,animals!AW39,"")</f>
        <v/>
      </c>
      <c r="AD25" s="170" t="str">
        <f>IF(animals!AW42&gt;0,animals!AW42,"")</f>
        <v/>
      </c>
      <c r="AE25" s="170" t="str">
        <f>IF(animals!AW43&gt;0,animals!AW43,"")</f>
        <v/>
      </c>
      <c r="AF25" s="170" t="str">
        <f>IF(animals!AW44&gt;0,animals!AW44,"")</f>
        <v/>
      </c>
      <c r="AG25" s="170" t="str">
        <f>IF(animals!AW46&gt;0,animals!AW46,"")</f>
        <v/>
      </c>
      <c r="AH25" s="170" t="str">
        <f>IF(animals!AW47&gt;0,animals!AW47,"")</f>
        <v/>
      </c>
      <c r="AI25" s="170" t="str">
        <f>IF(animals!AW48&gt;0,animals!AW48,"")</f>
        <v/>
      </c>
    </row>
    <row r="26" spans="1:35" x14ac:dyDescent="0.2">
      <c r="A26" s="182" t="str">
        <f t="shared" si="1"/>
        <v>Richtersius ingemari sp.nov.</v>
      </c>
      <c r="B26" s="183" t="str">
        <f t="shared" si="1"/>
        <v>SE.002</v>
      </c>
      <c r="C26" s="191">
        <f>animals!AX1</f>
        <v>25</v>
      </c>
      <c r="D26" s="169" t="str">
        <f>IF(animals!AY3&gt;0,animals!AY3,"")</f>
        <v/>
      </c>
      <c r="E26" s="170" t="str">
        <f>IF(animals!AY6&gt;0,animals!AY6,"")</f>
        <v/>
      </c>
      <c r="F26" s="170" t="str">
        <f>IF(animals!AY7&gt;0,animals!AY7,"")</f>
        <v/>
      </c>
      <c r="G26" s="170" t="str">
        <f>IF(animals!AY8&gt;0,animals!AY8,"")</f>
        <v/>
      </c>
      <c r="H26" s="171" t="str">
        <f>IF(animals!AY9&gt;0,animals!AY9,"")</f>
        <v/>
      </c>
      <c r="I26" s="171" t="str">
        <f>IF(animals!AY11&gt;0,animals!AY11,"")</f>
        <v/>
      </c>
      <c r="J26" s="170" t="str">
        <f>IF(animals!AY12&gt;0,animals!AY12,"")</f>
        <v/>
      </c>
      <c r="K26" s="170" t="str">
        <f>IF(animals!AY13&gt;0,animals!AY13,"")</f>
        <v/>
      </c>
      <c r="L26" s="170" t="str">
        <f>IF(animals!AY15&gt;0,animals!AY15,"")</f>
        <v/>
      </c>
      <c r="M26" s="170" t="str">
        <f>IF(animals!AY16&gt;0,animals!AY16,"")</f>
        <v/>
      </c>
      <c r="N26" s="170" t="str">
        <f>IF(animals!AY17&gt;0,animals!AY17,"")</f>
        <v/>
      </c>
      <c r="O26" s="170" t="str">
        <f>IF(animals!AY19&gt;0,animals!AY19,"")</f>
        <v/>
      </c>
      <c r="P26" s="170" t="str">
        <f>IF(animals!AY20&gt;0,animals!AY20,"")</f>
        <v/>
      </c>
      <c r="Q26" s="170" t="str">
        <f>IF(animals!AY21&gt;0,animals!AY21,"")</f>
        <v/>
      </c>
      <c r="R26" s="170" t="str">
        <f>IF(animals!AY24&gt;0,animals!AY24,"")</f>
        <v/>
      </c>
      <c r="S26" s="170" t="str">
        <f>IF(animals!AY25&gt;0,animals!AY25,"")</f>
        <v/>
      </c>
      <c r="T26" s="170" t="str">
        <f>IF(animals!AY26&gt;0,animals!AY26,"")</f>
        <v/>
      </c>
      <c r="U26" s="170" t="str">
        <f>IF(animals!AY28&gt;0,animals!AY28,"")</f>
        <v/>
      </c>
      <c r="V26" s="170" t="str">
        <f>IF(animals!AY29&gt;0,animals!AY29,"")</f>
        <v/>
      </c>
      <c r="W26" s="170" t="str">
        <f>IF(animals!AY30&gt;0,animals!AY30,"")</f>
        <v/>
      </c>
      <c r="X26" s="170" t="str">
        <f>IF(animals!AY33&gt;0,animals!AY33,"")</f>
        <v/>
      </c>
      <c r="Y26" s="170" t="str">
        <f>IF(animals!AY34&gt;0,animals!AY34,"")</f>
        <v/>
      </c>
      <c r="Z26" s="170" t="str">
        <f>IF(animals!AY35&gt;0,animals!AY35,"")</f>
        <v/>
      </c>
      <c r="AA26" s="170" t="str">
        <f>IF(animals!AY37&gt;0,animals!AY37,"")</f>
        <v/>
      </c>
      <c r="AB26" s="170" t="str">
        <f>IF(animals!AY38&gt;0,animals!AY38,"")</f>
        <v/>
      </c>
      <c r="AC26" s="170" t="str">
        <f>IF(animals!AY39&gt;0,animals!AY39,"")</f>
        <v/>
      </c>
      <c r="AD26" s="170" t="str">
        <f>IF(animals!AY42&gt;0,animals!AY42,"")</f>
        <v/>
      </c>
      <c r="AE26" s="170" t="str">
        <f>IF(animals!AY43&gt;0,animals!AY43,"")</f>
        <v/>
      </c>
      <c r="AF26" s="170" t="str">
        <f>IF(animals!AY44&gt;0,animals!AY44,"")</f>
        <v/>
      </c>
      <c r="AG26" s="170" t="str">
        <f>IF(animals!AY46&gt;0,animals!AY46,"")</f>
        <v/>
      </c>
      <c r="AH26" s="170" t="str">
        <f>IF(animals!AY47&gt;0,animals!AY47,"")</f>
        <v/>
      </c>
      <c r="AI26" s="170" t="str">
        <f>IF(animals!AY48&gt;0,animals!AY48,"")</f>
        <v/>
      </c>
    </row>
    <row r="27" spans="1:35" x14ac:dyDescent="0.2">
      <c r="A27" s="182" t="str">
        <f t="shared" si="1"/>
        <v>Richtersius ingemari sp.nov.</v>
      </c>
      <c r="B27" s="183" t="str">
        <f t="shared" si="1"/>
        <v>SE.002</v>
      </c>
      <c r="C27" s="191">
        <f>animals!AZ1</f>
        <v>26</v>
      </c>
      <c r="D27" s="169" t="str">
        <f>IF(animals!BA3&gt;0,animals!BA3,"")</f>
        <v/>
      </c>
      <c r="E27" s="170" t="str">
        <f>IF(animals!BA6&gt;0,animals!BA6,"")</f>
        <v/>
      </c>
      <c r="F27" s="170" t="str">
        <f>IF(animals!BA7&gt;0,animals!BA7,"")</f>
        <v/>
      </c>
      <c r="G27" s="170" t="str">
        <f>IF(animals!BA8&gt;0,animals!BA8,"")</f>
        <v/>
      </c>
      <c r="H27" s="171" t="str">
        <f>IF(animals!BA9&gt;0,animals!BA9,"")</f>
        <v/>
      </c>
      <c r="I27" s="171" t="str">
        <f>IF(animals!BA11&gt;0,animals!BA11,"")</f>
        <v/>
      </c>
      <c r="J27" s="170" t="str">
        <f>IF(animals!BA12&gt;0,animals!BA12,"")</f>
        <v/>
      </c>
      <c r="K27" s="170" t="str">
        <f>IF(animals!BA13&gt;0,animals!BA13,"")</f>
        <v/>
      </c>
      <c r="L27" s="170" t="str">
        <f>IF(animals!BA15&gt;0,animals!BA15,"")</f>
        <v/>
      </c>
      <c r="M27" s="170" t="str">
        <f>IF(animals!BA16&gt;0,animals!BA16,"")</f>
        <v/>
      </c>
      <c r="N27" s="170" t="str">
        <f>IF(animals!BA17&gt;0,animals!BA17,"")</f>
        <v/>
      </c>
      <c r="O27" s="170" t="str">
        <f>IF(animals!BA19&gt;0,animals!BA19,"")</f>
        <v/>
      </c>
      <c r="P27" s="170" t="str">
        <f>IF(animals!BA20&gt;0,animals!BA20,"")</f>
        <v/>
      </c>
      <c r="Q27" s="170" t="str">
        <f>IF(animals!BA21&gt;0,animals!BA21,"")</f>
        <v/>
      </c>
      <c r="R27" s="170" t="str">
        <f>IF(animals!BA24&gt;0,animals!BA24,"")</f>
        <v/>
      </c>
      <c r="S27" s="170" t="str">
        <f>IF(animals!BA25&gt;0,animals!BA25,"")</f>
        <v/>
      </c>
      <c r="T27" s="170" t="str">
        <f>IF(animals!BA26&gt;0,animals!BA26,"")</f>
        <v/>
      </c>
      <c r="U27" s="170" t="str">
        <f>IF(animals!BA28&gt;0,animals!BA28,"")</f>
        <v/>
      </c>
      <c r="V27" s="170" t="str">
        <f>IF(animals!BA29&gt;0,animals!BA29,"")</f>
        <v/>
      </c>
      <c r="W27" s="170" t="str">
        <f>IF(animals!BA30&gt;0,animals!BA30,"")</f>
        <v/>
      </c>
      <c r="X27" s="170" t="str">
        <f>IF(animals!BA33&gt;0,animals!BA33,"")</f>
        <v/>
      </c>
      <c r="Y27" s="170" t="str">
        <f>IF(animals!BA34&gt;0,animals!BA34,"")</f>
        <v/>
      </c>
      <c r="Z27" s="170" t="str">
        <f>IF(animals!BA35&gt;0,animals!BA35,"")</f>
        <v/>
      </c>
      <c r="AA27" s="170" t="str">
        <f>IF(animals!BA37&gt;0,animals!BA37,"")</f>
        <v/>
      </c>
      <c r="AB27" s="170" t="str">
        <f>IF(animals!BA38&gt;0,animals!BA38,"")</f>
        <v/>
      </c>
      <c r="AC27" s="170" t="str">
        <f>IF(animals!BA39&gt;0,animals!BA39,"")</f>
        <v/>
      </c>
      <c r="AD27" s="170" t="str">
        <f>IF(animals!BA42&gt;0,animals!BA42,"")</f>
        <v/>
      </c>
      <c r="AE27" s="170" t="str">
        <f>IF(animals!BA43&gt;0,animals!BA43,"")</f>
        <v/>
      </c>
      <c r="AF27" s="170" t="str">
        <f>IF(animals!BA44&gt;0,animals!BA44,"")</f>
        <v/>
      </c>
      <c r="AG27" s="170" t="str">
        <f>IF(animals!BA46&gt;0,animals!BA46,"")</f>
        <v/>
      </c>
      <c r="AH27" s="170" t="str">
        <f>IF(animals!BA47&gt;0,animals!BA47,"")</f>
        <v/>
      </c>
      <c r="AI27" s="170" t="str">
        <f>IF(animals!BA48&gt;0,animals!BA48,"")</f>
        <v/>
      </c>
    </row>
    <row r="28" spans="1:35" x14ac:dyDescent="0.2">
      <c r="A28" s="182" t="str">
        <f t="shared" si="1"/>
        <v>Richtersius ingemari sp.nov.</v>
      </c>
      <c r="B28" s="183" t="str">
        <f t="shared" si="1"/>
        <v>SE.002</v>
      </c>
      <c r="C28" s="191">
        <f>animals!BB1</f>
        <v>27</v>
      </c>
      <c r="D28" s="169" t="str">
        <f>IF(animals!BC3&gt;0,animals!BC3,"")</f>
        <v/>
      </c>
      <c r="E28" s="170" t="str">
        <f>IF(animals!BC6&gt;0,animals!BC6,"")</f>
        <v/>
      </c>
      <c r="F28" s="170" t="str">
        <f>IF(animals!BC7&gt;0,animals!BC7,"")</f>
        <v/>
      </c>
      <c r="G28" s="170" t="str">
        <f>IF(animals!BC8&gt;0,animals!BC8,"")</f>
        <v/>
      </c>
      <c r="H28" s="171" t="str">
        <f>IF(animals!BC9&gt;0,animals!BC9,"")</f>
        <v/>
      </c>
      <c r="I28" s="171" t="str">
        <f>IF(animals!BC11&gt;0,animals!BC11,"")</f>
        <v/>
      </c>
      <c r="J28" s="170" t="str">
        <f>IF(animals!BC12&gt;0,animals!BC12,"")</f>
        <v/>
      </c>
      <c r="K28" s="170" t="str">
        <f>IF(animals!BC13&gt;0,animals!BC13,"")</f>
        <v/>
      </c>
      <c r="L28" s="170" t="str">
        <f>IF(animals!BC15&gt;0,animals!BC15,"")</f>
        <v/>
      </c>
      <c r="M28" s="170" t="str">
        <f>IF(animals!BC16&gt;0,animals!BC16,"")</f>
        <v/>
      </c>
      <c r="N28" s="170" t="str">
        <f>IF(animals!BC17&gt;0,animals!BC17,"")</f>
        <v/>
      </c>
      <c r="O28" s="170" t="str">
        <f>IF(animals!BC19&gt;0,animals!BC19,"")</f>
        <v/>
      </c>
      <c r="P28" s="170" t="str">
        <f>IF(animals!BC20&gt;0,animals!BC20,"")</f>
        <v/>
      </c>
      <c r="Q28" s="170" t="str">
        <f>IF(animals!BC21&gt;0,animals!BC21,"")</f>
        <v/>
      </c>
      <c r="R28" s="170" t="str">
        <f>IF(animals!BC24&gt;0,animals!BC24,"")</f>
        <v/>
      </c>
      <c r="S28" s="170" t="str">
        <f>IF(animals!BC25&gt;0,animals!BC25,"")</f>
        <v/>
      </c>
      <c r="T28" s="170" t="str">
        <f>IF(animals!BC26&gt;0,animals!BC26,"")</f>
        <v/>
      </c>
      <c r="U28" s="170" t="str">
        <f>IF(animals!BC28&gt;0,animals!BC28,"")</f>
        <v/>
      </c>
      <c r="V28" s="170" t="str">
        <f>IF(animals!BC29&gt;0,animals!BC29,"")</f>
        <v/>
      </c>
      <c r="W28" s="170" t="str">
        <f>IF(animals!BC30&gt;0,animals!BC30,"")</f>
        <v/>
      </c>
      <c r="X28" s="170" t="str">
        <f>IF(animals!BC33&gt;0,animals!BC33,"")</f>
        <v/>
      </c>
      <c r="Y28" s="170" t="str">
        <f>IF(animals!BC34&gt;0,animals!BC34,"")</f>
        <v/>
      </c>
      <c r="Z28" s="170" t="str">
        <f>IF(animals!BC35&gt;0,animals!BC35,"")</f>
        <v/>
      </c>
      <c r="AA28" s="170" t="str">
        <f>IF(animals!BC37&gt;0,animals!BC37,"")</f>
        <v/>
      </c>
      <c r="AB28" s="170" t="str">
        <f>IF(animals!BC38&gt;0,animals!BC38,"")</f>
        <v/>
      </c>
      <c r="AC28" s="170" t="str">
        <f>IF(animals!BC39&gt;0,animals!BC39,"")</f>
        <v/>
      </c>
      <c r="AD28" s="170" t="str">
        <f>IF(animals!BC42&gt;0,animals!BC42,"")</f>
        <v/>
      </c>
      <c r="AE28" s="170" t="str">
        <f>IF(animals!BC43&gt;0,animals!BC43,"")</f>
        <v/>
      </c>
      <c r="AF28" s="170" t="str">
        <f>IF(animals!BC44&gt;0,animals!BC44,"")</f>
        <v/>
      </c>
      <c r="AG28" s="170" t="str">
        <f>IF(animals!BC46&gt;0,animals!BC46,"")</f>
        <v/>
      </c>
      <c r="AH28" s="170" t="str">
        <f>IF(animals!BC47&gt;0,animals!BC47,"")</f>
        <v/>
      </c>
      <c r="AI28" s="170" t="str">
        <f>IF(animals!BC48&gt;0,animals!BC48,"")</f>
        <v/>
      </c>
    </row>
    <row r="29" spans="1:35" x14ac:dyDescent="0.2">
      <c r="A29" s="182" t="str">
        <f t="shared" si="1"/>
        <v>Richtersius ingemari sp.nov.</v>
      </c>
      <c r="B29" s="183" t="str">
        <f t="shared" si="1"/>
        <v>SE.002</v>
      </c>
      <c r="C29" s="191">
        <f>animals!BD1</f>
        <v>28</v>
      </c>
      <c r="D29" s="169" t="str">
        <f>IF(animals!BE3&gt;0,animals!BE3,"")</f>
        <v/>
      </c>
      <c r="E29" s="170" t="str">
        <f>IF(animals!BE6&gt;0,animals!BE6,"")</f>
        <v/>
      </c>
      <c r="F29" s="170" t="str">
        <f>IF(animals!BE7&gt;0,animals!BE7,"")</f>
        <v/>
      </c>
      <c r="G29" s="170" t="str">
        <f>IF(animals!BE8&gt;0,animals!BE8,"")</f>
        <v/>
      </c>
      <c r="H29" s="171" t="str">
        <f>IF(animals!BE9&gt;0,animals!BE9,"")</f>
        <v/>
      </c>
      <c r="I29" s="171" t="str">
        <f>IF(animals!BE11&gt;0,animals!BE11,"")</f>
        <v/>
      </c>
      <c r="J29" s="170" t="str">
        <f>IF(animals!BE12&gt;0,animals!BE12,"")</f>
        <v/>
      </c>
      <c r="K29" s="170" t="str">
        <f>IF(animals!BE13&gt;0,animals!BE13,"")</f>
        <v/>
      </c>
      <c r="L29" s="170" t="str">
        <f>IF(animals!BE15&gt;0,animals!BE15,"")</f>
        <v/>
      </c>
      <c r="M29" s="170" t="str">
        <f>IF(animals!BE16&gt;0,animals!BE16,"")</f>
        <v/>
      </c>
      <c r="N29" s="170" t="str">
        <f>IF(animals!BE17&gt;0,animals!BE17,"")</f>
        <v/>
      </c>
      <c r="O29" s="170" t="str">
        <f>IF(animals!BE19&gt;0,animals!BE19,"")</f>
        <v/>
      </c>
      <c r="P29" s="170" t="str">
        <f>IF(animals!BE20&gt;0,animals!BE20,"")</f>
        <v/>
      </c>
      <c r="Q29" s="170" t="str">
        <f>IF(animals!BE21&gt;0,animals!BE21,"")</f>
        <v/>
      </c>
      <c r="R29" s="170" t="str">
        <f>IF(animals!BE24&gt;0,animals!BE24,"")</f>
        <v/>
      </c>
      <c r="S29" s="170" t="str">
        <f>IF(animals!BE25&gt;0,animals!BE25,"")</f>
        <v/>
      </c>
      <c r="T29" s="170" t="str">
        <f>IF(animals!BE26&gt;0,animals!BE26,"")</f>
        <v/>
      </c>
      <c r="U29" s="170" t="str">
        <f>IF(animals!BE28&gt;0,animals!BE28,"")</f>
        <v/>
      </c>
      <c r="V29" s="170" t="str">
        <f>IF(animals!BE29&gt;0,animals!BE29,"")</f>
        <v/>
      </c>
      <c r="W29" s="170" t="str">
        <f>IF(animals!BE30&gt;0,animals!BE30,"")</f>
        <v/>
      </c>
      <c r="X29" s="170" t="str">
        <f>IF(animals!BE33&gt;0,animals!BE33,"")</f>
        <v/>
      </c>
      <c r="Y29" s="170" t="str">
        <f>IF(animals!BE34&gt;0,animals!BE34,"")</f>
        <v/>
      </c>
      <c r="Z29" s="170" t="str">
        <f>IF(animals!BE35&gt;0,animals!BE35,"")</f>
        <v/>
      </c>
      <c r="AA29" s="170" t="str">
        <f>IF(animals!BE37&gt;0,animals!BE37,"")</f>
        <v/>
      </c>
      <c r="AB29" s="170" t="str">
        <f>IF(animals!BE38&gt;0,animals!BE38,"")</f>
        <v/>
      </c>
      <c r="AC29" s="170" t="str">
        <f>IF(animals!BE39&gt;0,animals!BE39,"")</f>
        <v/>
      </c>
      <c r="AD29" s="170" t="str">
        <f>IF(animals!BE42&gt;0,animals!BE42,"")</f>
        <v/>
      </c>
      <c r="AE29" s="170" t="str">
        <f>IF(animals!BE43&gt;0,animals!BE43,"")</f>
        <v/>
      </c>
      <c r="AF29" s="170" t="str">
        <f>IF(animals!BE44&gt;0,animals!BE44,"")</f>
        <v/>
      </c>
      <c r="AG29" s="170" t="str">
        <f>IF(animals!BE46&gt;0,animals!BE46,"")</f>
        <v/>
      </c>
      <c r="AH29" s="170" t="str">
        <f>IF(animals!BE47&gt;0,animals!BE47,"")</f>
        <v/>
      </c>
      <c r="AI29" s="170" t="str">
        <f>IF(animals!BE48&gt;0,animals!BE48,"")</f>
        <v/>
      </c>
    </row>
    <row r="30" spans="1:35" x14ac:dyDescent="0.2">
      <c r="A30" s="182" t="str">
        <f t="shared" si="1"/>
        <v>Richtersius ingemari sp.nov.</v>
      </c>
      <c r="B30" s="183" t="str">
        <f t="shared" si="1"/>
        <v>SE.002</v>
      </c>
      <c r="C30" s="191">
        <f>animals!BF1</f>
        <v>29</v>
      </c>
      <c r="D30" s="169" t="str">
        <f>IF(animals!BG3&gt;0,animals!BG3,"")</f>
        <v/>
      </c>
      <c r="E30" s="170" t="str">
        <f>IF(animals!BG6&gt;0,animals!BG6,"")</f>
        <v/>
      </c>
      <c r="F30" s="170" t="str">
        <f>IF(animals!BG7&gt;0,animals!BG7,"")</f>
        <v/>
      </c>
      <c r="G30" s="170" t="str">
        <f>IF(animals!BG8&gt;0,animals!BG8,"")</f>
        <v/>
      </c>
      <c r="H30" s="171" t="str">
        <f>IF(animals!BG9&gt;0,animals!BG9,"")</f>
        <v/>
      </c>
      <c r="I30" s="171" t="str">
        <f>IF(animals!BG11&gt;0,animals!BG11,"")</f>
        <v/>
      </c>
      <c r="J30" s="170" t="str">
        <f>IF(animals!BG12&gt;0,animals!BG12,"")</f>
        <v/>
      </c>
      <c r="K30" s="170" t="str">
        <f>IF(animals!BG13&gt;0,animals!BG13,"")</f>
        <v/>
      </c>
      <c r="L30" s="170" t="str">
        <f>IF(animals!BG15&gt;0,animals!BG15,"")</f>
        <v/>
      </c>
      <c r="M30" s="170" t="str">
        <f>IF(animals!BG16&gt;0,animals!BG16,"")</f>
        <v/>
      </c>
      <c r="N30" s="170" t="str">
        <f>IF(animals!BG17&gt;0,animals!BG17,"")</f>
        <v/>
      </c>
      <c r="O30" s="170" t="str">
        <f>IF(animals!BG19&gt;0,animals!BG19,"")</f>
        <v/>
      </c>
      <c r="P30" s="170" t="str">
        <f>IF(animals!BG20&gt;0,animals!BG20,"")</f>
        <v/>
      </c>
      <c r="Q30" s="170" t="str">
        <f>IF(animals!BG21&gt;0,animals!BG21,"")</f>
        <v/>
      </c>
      <c r="R30" s="170" t="str">
        <f>IF(animals!BG24&gt;0,animals!BG24,"")</f>
        <v/>
      </c>
      <c r="S30" s="170" t="str">
        <f>IF(animals!BG25&gt;0,animals!BG25,"")</f>
        <v/>
      </c>
      <c r="T30" s="170" t="str">
        <f>IF(animals!BG26&gt;0,animals!BG26,"")</f>
        <v/>
      </c>
      <c r="U30" s="170" t="str">
        <f>IF(animals!BG28&gt;0,animals!BG28,"")</f>
        <v/>
      </c>
      <c r="V30" s="170" t="str">
        <f>IF(animals!BG29&gt;0,animals!BG29,"")</f>
        <v/>
      </c>
      <c r="W30" s="170" t="str">
        <f>IF(animals!BG30&gt;0,animals!BG30,"")</f>
        <v/>
      </c>
      <c r="X30" s="170" t="str">
        <f>IF(animals!BG33&gt;0,animals!BG33,"")</f>
        <v/>
      </c>
      <c r="Y30" s="170" t="str">
        <f>IF(animals!BG34&gt;0,animals!BG34,"")</f>
        <v/>
      </c>
      <c r="Z30" s="170" t="str">
        <f>IF(animals!BG35&gt;0,animals!BG35,"")</f>
        <v/>
      </c>
      <c r="AA30" s="170" t="str">
        <f>IF(animals!BG37&gt;0,animals!BG37,"")</f>
        <v/>
      </c>
      <c r="AB30" s="170" t="str">
        <f>IF(animals!BG38&gt;0,animals!BG38,"")</f>
        <v/>
      </c>
      <c r="AC30" s="170" t="str">
        <f>IF(animals!BG39&gt;0,animals!BG39,"")</f>
        <v/>
      </c>
      <c r="AD30" s="170" t="str">
        <f>IF(animals!BG42&gt;0,animals!BG42,"")</f>
        <v/>
      </c>
      <c r="AE30" s="170" t="str">
        <f>IF(animals!BG43&gt;0,animals!BG43,"")</f>
        <v/>
      </c>
      <c r="AF30" s="170" t="str">
        <f>IF(animals!BG44&gt;0,animals!BG44,"")</f>
        <v/>
      </c>
      <c r="AG30" s="170" t="str">
        <f>IF(animals!BG46&gt;0,animals!BG46,"")</f>
        <v/>
      </c>
      <c r="AH30" s="170" t="str">
        <f>IF(animals!BG47&gt;0,animals!BG47,"")</f>
        <v/>
      </c>
      <c r="AI30" s="170" t="str">
        <f>IF(animals!BG48&gt;0,animals!BG48,"")</f>
        <v/>
      </c>
    </row>
    <row r="31" spans="1:35" x14ac:dyDescent="0.2">
      <c r="A31" s="182" t="str">
        <f t="shared" si="1"/>
        <v>Richtersius ingemari sp.nov.</v>
      </c>
      <c r="B31" s="183" t="str">
        <f t="shared" si="1"/>
        <v>SE.002</v>
      </c>
      <c r="C31" s="191">
        <f>animals!BH1</f>
        <v>30</v>
      </c>
      <c r="D31" s="169" t="str">
        <f>IF(animals!BI3&gt;0,animals!BI3,"")</f>
        <v/>
      </c>
      <c r="E31" s="170" t="str">
        <f>IF(animals!BI6&gt;0,animals!BI6,"")</f>
        <v/>
      </c>
      <c r="F31" s="170" t="str">
        <f>IF(animals!BI7&gt;0,animals!BI7,"")</f>
        <v/>
      </c>
      <c r="G31" s="170" t="str">
        <f>IF(animals!BI8&gt;0,animals!BI8,"")</f>
        <v/>
      </c>
      <c r="H31" s="171" t="str">
        <f>IF(animals!BI9&gt;0,animals!BI9,"")</f>
        <v/>
      </c>
      <c r="I31" s="171" t="str">
        <f>IF(animals!BI11&gt;0,animals!BI11,"")</f>
        <v/>
      </c>
      <c r="J31" s="170" t="str">
        <f>IF(animals!BI12&gt;0,animals!BI12,"")</f>
        <v/>
      </c>
      <c r="K31" s="170" t="str">
        <f>IF(animals!BI13&gt;0,animals!BI13,"")</f>
        <v/>
      </c>
      <c r="L31" s="170" t="str">
        <f>IF(animals!BI15&gt;0,animals!BI15,"")</f>
        <v/>
      </c>
      <c r="M31" s="170" t="str">
        <f>IF(animals!BI16&gt;0,animals!BI16,"")</f>
        <v/>
      </c>
      <c r="N31" s="170" t="str">
        <f>IF(animals!BI17&gt;0,animals!BI17,"")</f>
        <v/>
      </c>
      <c r="O31" s="170" t="str">
        <f>IF(animals!BI19&gt;0,animals!BI19,"")</f>
        <v/>
      </c>
      <c r="P31" s="170" t="str">
        <f>IF(animals!BI20&gt;0,animals!BI20,"")</f>
        <v/>
      </c>
      <c r="Q31" s="170" t="str">
        <f>IF(animals!BI21&gt;0,animals!BI21,"")</f>
        <v/>
      </c>
      <c r="R31" s="170" t="str">
        <f>IF(animals!BI24&gt;0,animals!BI24,"")</f>
        <v/>
      </c>
      <c r="S31" s="170" t="str">
        <f>IF(animals!BI25&gt;0,animals!BI25,"")</f>
        <v/>
      </c>
      <c r="T31" s="170" t="str">
        <f>IF(animals!BI26&gt;0,animals!BI26,"")</f>
        <v/>
      </c>
      <c r="U31" s="170" t="str">
        <f>IF(animals!BI28&gt;0,animals!BI28,"")</f>
        <v/>
      </c>
      <c r="V31" s="170" t="str">
        <f>IF(animals!BI29&gt;0,animals!BI29,"")</f>
        <v/>
      </c>
      <c r="W31" s="170" t="str">
        <f>IF(animals!BI30&gt;0,animals!BI30,"")</f>
        <v/>
      </c>
      <c r="X31" s="170" t="str">
        <f>IF(animals!BI33&gt;0,animals!BI33,"")</f>
        <v/>
      </c>
      <c r="Y31" s="170" t="str">
        <f>IF(animals!BI34&gt;0,animals!BI34,"")</f>
        <v/>
      </c>
      <c r="Z31" s="170" t="str">
        <f>IF(animals!BI35&gt;0,animals!BI35,"")</f>
        <v/>
      </c>
      <c r="AA31" s="170" t="str">
        <f>IF(animals!BI37&gt;0,animals!BI37,"")</f>
        <v/>
      </c>
      <c r="AB31" s="170" t="str">
        <f>IF(animals!BI38&gt;0,animals!BI38,"")</f>
        <v/>
      </c>
      <c r="AC31" s="170" t="str">
        <f>IF(animals!BI39&gt;0,animals!BI39,"")</f>
        <v/>
      </c>
      <c r="AD31" s="170" t="str">
        <f>IF(animals!BI42&gt;0,animals!BI42,"")</f>
        <v/>
      </c>
      <c r="AE31" s="170" t="str">
        <f>IF(animals!BI43&gt;0,animals!BI43,"")</f>
        <v/>
      </c>
      <c r="AF31" s="170" t="str">
        <f>IF(animals!BI44&gt;0,animals!BI44,"")</f>
        <v/>
      </c>
      <c r="AG31" s="170" t="str">
        <f>IF(animals!BI46&gt;0,animals!BI46,"")</f>
        <v/>
      </c>
      <c r="AH31" s="170" t="str">
        <f>IF(animals!BI47&gt;0,animals!BI47,"")</f>
        <v/>
      </c>
      <c r="AI31" s="170" t="str">
        <f>IF(animals!BI48&gt;0,animals!BI48,"")</f>
        <v/>
      </c>
    </row>
  </sheetData>
  <pageMargins left="0.7" right="0.7" top="0.75" bottom="0.75" header="0.3" footer="0.3"/>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4"/>
  <sheetViews>
    <sheetView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6.85546875" style="188" customWidth="1"/>
    <col min="2" max="2" width="16.85546875" style="189" customWidth="1"/>
    <col min="3" max="3" width="9.140625" style="190"/>
    <col min="4" max="11" width="17" style="172" customWidth="1"/>
    <col min="12" max="16384" width="9.140625" style="128"/>
  </cols>
  <sheetData>
    <row r="1" spans="1:11" ht="38.25" x14ac:dyDescent="0.2">
      <c r="A1" s="182" t="s">
        <v>6</v>
      </c>
      <c r="B1" s="183" t="s">
        <v>7</v>
      </c>
      <c r="C1" s="184" t="s">
        <v>74</v>
      </c>
      <c r="D1" s="127" t="s">
        <v>57</v>
      </c>
      <c r="E1" s="127" t="s">
        <v>58</v>
      </c>
      <c r="F1" s="127" t="s">
        <v>59</v>
      </c>
      <c r="G1" s="127" t="s">
        <v>60</v>
      </c>
      <c r="H1" s="127" t="s">
        <v>61</v>
      </c>
      <c r="I1" s="127" t="s">
        <v>62</v>
      </c>
      <c r="J1" s="127" t="s">
        <v>63</v>
      </c>
      <c r="K1" s="127" t="s">
        <v>64</v>
      </c>
    </row>
    <row r="2" spans="1:11" x14ac:dyDescent="0.2">
      <c r="A2" s="185" t="str">
        <f>'general info'!D2</f>
        <v>Richtersius ingemari sp.nov.</v>
      </c>
      <c r="B2" s="186" t="str">
        <f>'general info'!D3</f>
        <v>SE.002</v>
      </c>
      <c r="C2" s="187">
        <f>eggs!B1</f>
        <v>1</v>
      </c>
      <c r="D2" s="173" t="str">
        <f>IF(eggs!B2&gt;0,eggs!B2,"")</f>
        <v/>
      </c>
      <c r="E2" s="174" t="str">
        <f>IF(eggs!B3&gt;0,eggs!B3,"")</f>
        <v/>
      </c>
      <c r="F2" s="174" t="str">
        <f>IF(SUM(eggs!B4:B6)&gt;0,AVERAGE(eggs!B4:B6),"")</f>
        <v/>
      </c>
      <c r="G2" s="174" t="str">
        <f>IF(SUM(eggs!B7:B9)&gt;0,AVERAGE(eggs!B7:B9),"")</f>
        <v/>
      </c>
      <c r="H2" s="175" t="str">
        <f>IF(SUM(eggs!B10:B12)&gt;0,AVERAGE(eggs!B10:B12),"")</f>
        <v/>
      </c>
      <c r="I2" s="174" t="e">
        <f>IF(SUM(eggs!#REF!)&gt;0,AVERAGE(eggs!#REF!),"")</f>
        <v>#REF!</v>
      </c>
      <c r="J2" s="174" t="str">
        <f>IF(SUM(eggs!B13:B15)&gt;0,AVERAGE(eggs!B13:B15),"")</f>
        <v/>
      </c>
      <c r="K2" s="174" t="str">
        <f>IF(eggs!B16&gt;0,eggs!B16,"")</f>
        <v/>
      </c>
    </row>
    <row r="3" spans="1:11" x14ac:dyDescent="0.2">
      <c r="A3" s="182" t="str">
        <f>A$2</f>
        <v>Richtersius ingemari sp.nov.</v>
      </c>
      <c r="B3" s="183" t="str">
        <f t="shared" ref="A3:B19" si="0">B$2</f>
        <v>SE.002</v>
      </c>
      <c r="C3" s="187">
        <f>eggs!C1</f>
        <v>2</v>
      </c>
      <c r="D3" s="173" t="str">
        <f>IF(eggs!C2&gt;0,eggs!C2,"")</f>
        <v/>
      </c>
      <c r="E3" s="174" t="str">
        <f>IF(eggs!C3&gt;0,eggs!C3,"")</f>
        <v/>
      </c>
      <c r="F3" s="174" t="str">
        <f>IF(SUM(eggs!C4:C6)&gt;0,AVERAGE(eggs!C4:C6),"")</f>
        <v/>
      </c>
      <c r="G3" s="174" t="str">
        <f>IF(SUM(eggs!C7:C9)&gt;0,AVERAGE(eggs!C7:C9),"")</f>
        <v/>
      </c>
      <c r="H3" s="175" t="str">
        <f>IF(SUM(eggs!C10:C12)&gt;0,AVERAGE(eggs!C10:C12),"")</f>
        <v/>
      </c>
      <c r="I3" s="174" t="e">
        <f>IF(SUM(eggs!#REF!)&gt;0,AVERAGE(eggs!#REF!),"")</f>
        <v>#REF!</v>
      </c>
      <c r="J3" s="174" t="str">
        <f>IF(SUM(eggs!C13:C15)&gt;0,AVERAGE(eggs!C13:C15),"")</f>
        <v/>
      </c>
      <c r="K3" s="174" t="str">
        <f>IF(eggs!C16&gt;0,eggs!C16,"")</f>
        <v/>
      </c>
    </row>
    <row r="4" spans="1:11" x14ac:dyDescent="0.2">
      <c r="A4" s="182" t="str">
        <f t="shared" si="0"/>
        <v>Richtersius ingemari sp.nov.</v>
      </c>
      <c r="B4" s="183" t="str">
        <f t="shared" si="0"/>
        <v>SE.002</v>
      </c>
      <c r="C4" s="187">
        <f>eggs!D1</f>
        <v>3</v>
      </c>
      <c r="D4" s="173" t="str">
        <f>IF(eggs!D2&gt;0,eggs!D2,"")</f>
        <v/>
      </c>
      <c r="E4" s="174" t="str">
        <f>IF(eggs!D3&gt;0,eggs!D3,"")</f>
        <v/>
      </c>
      <c r="F4" s="174" t="str">
        <f>IF(SUM(eggs!D4:D6)&gt;0,AVERAGE(eggs!D4:D6),"")</f>
        <v/>
      </c>
      <c r="G4" s="174" t="str">
        <f>IF(SUM(eggs!D7:D9)&gt;0,AVERAGE(eggs!D7:D9),"")</f>
        <v/>
      </c>
      <c r="H4" s="175" t="str">
        <f>IF(SUM(eggs!D10:D12)&gt;0,AVERAGE(eggs!D10:D12),"")</f>
        <v/>
      </c>
      <c r="I4" s="174" t="e">
        <f>IF(SUM(eggs!#REF!)&gt;0,AVERAGE(eggs!#REF!),"")</f>
        <v>#REF!</v>
      </c>
      <c r="J4" s="174" t="str">
        <f>IF(SUM(eggs!D13:D15)&gt;0,AVERAGE(eggs!D13:D15),"")</f>
        <v/>
      </c>
      <c r="K4" s="174" t="str">
        <f>IF(eggs!D16&gt;0,eggs!D16,"")</f>
        <v/>
      </c>
    </row>
    <row r="5" spans="1:11" x14ac:dyDescent="0.2">
      <c r="A5" s="182" t="str">
        <f t="shared" si="0"/>
        <v>Richtersius ingemari sp.nov.</v>
      </c>
      <c r="B5" s="183" t="str">
        <f t="shared" si="0"/>
        <v>SE.002</v>
      </c>
      <c r="C5" s="187">
        <f>eggs!E1</f>
        <v>4</v>
      </c>
      <c r="D5" s="173" t="str">
        <f>IF(eggs!E2&gt;0,eggs!E2,"")</f>
        <v/>
      </c>
      <c r="E5" s="174" t="str">
        <f>IF(eggs!E3&gt;0,eggs!E3,"")</f>
        <v/>
      </c>
      <c r="F5" s="174" t="str">
        <f>IF(SUM(eggs!E4:E6)&gt;0,AVERAGE(eggs!E4:E6),"")</f>
        <v/>
      </c>
      <c r="G5" s="174" t="str">
        <f>IF(SUM(eggs!E7:E9)&gt;0,AVERAGE(eggs!E7:E9),"")</f>
        <v/>
      </c>
      <c r="H5" s="175" t="str">
        <f>IF(SUM(eggs!E10:E12)&gt;0,AVERAGE(eggs!E10:E12),"")</f>
        <v/>
      </c>
      <c r="I5" s="174" t="e">
        <f>IF(SUM(eggs!#REF!)&gt;0,AVERAGE(eggs!#REF!),"")</f>
        <v>#REF!</v>
      </c>
      <c r="J5" s="174" t="str">
        <f>IF(SUM(eggs!E13:E15)&gt;0,AVERAGE(eggs!E13:E15),"")</f>
        <v/>
      </c>
      <c r="K5" s="174" t="str">
        <f>IF(eggs!E16&gt;0,eggs!E16,"")</f>
        <v/>
      </c>
    </row>
    <row r="6" spans="1:11" x14ac:dyDescent="0.2">
      <c r="A6" s="182" t="str">
        <f t="shared" si="0"/>
        <v>Richtersius ingemari sp.nov.</v>
      </c>
      <c r="B6" s="183" t="str">
        <f t="shared" si="0"/>
        <v>SE.002</v>
      </c>
      <c r="C6" s="187">
        <f>eggs!F1</f>
        <v>5</v>
      </c>
      <c r="D6" s="173" t="str">
        <f>IF(eggs!F2&gt;0,eggs!F2,"")</f>
        <v/>
      </c>
      <c r="E6" s="174" t="str">
        <f>IF(eggs!F3&gt;0,eggs!F3,"")</f>
        <v/>
      </c>
      <c r="F6" s="174" t="str">
        <f>IF(SUM(eggs!F4:F6)&gt;0,AVERAGE(eggs!F4:F6),"")</f>
        <v/>
      </c>
      <c r="G6" s="174" t="str">
        <f>IF(SUM(eggs!F7:F9)&gt;0,AVERAGE(eggs!F7:F9),"")</f>
        <v/>
      </c>
      <c r="H6" s="175" t="str">
        <f>IF(SUM(eggs!F10:F12)&gt;0,AVERAGE(eggs!F10:F12),"")</f>
        <v/>
      </c>
      <c r="I6" s="174" t="e">
        <f>IF(SUM(eggs!#REF!)&gt;0,AVERAGE(eggs!#REF!),"")</f>
        <v>#REF!</v>
      </c>
      <c r="J6" s="174" t="str">
        <f>IF(SUM(eggs!F13:F15)&gt;0,AVERAGE(eggs!F13:F15),"")</f>
        <v/>
      </c>
      <c r="K6" s="174" t="str">
        <f>IF(eggs!F16&gt;0,eggs!F16,"")</f>
        <v/>
      </c>
    </row>
    <row r="7" spans="1:11" x14ac:dyDescent="0.2">
      <c r="A7" s="182" t="str">
        <f t="shared" si="0"/>
        <v>Richtersius ingemari sp.nov.</v>
      </c>
      <c r="B7" s="183" t="str">
        <f t="shared" si="0"/>
        <v>SE.002</v>
      </c>
      <c r="C7" s="187">
        <f>eggs!G1</f>
        <v>6</v>
      </c>
      <c r="D7" s="173" t="str">
        <f>IF(eggs!G2&gt;0,eggs!G2,"")</f>
        <v/>
      </c>
      <c r="E7" s="174" t="str">
        <f>IF(eggs!G3&gt;0,eggs!G3,"")</f>
        <v/>
      </c>
      <c r="F7" s="174" t="str">
        <f>IF(SUM(eggs!G4:G6)&gt;0,AVERAGE(eggs!G4:G6),"")</f>
        <v/>
      </c>
      <c r="G7" s="174" t="str">
        <f>IF(SUM(eggs!G7:G9)&gt;0,AVERAGE(eggs!G7:G9),"")</f>
        <v/>
      </c>
      <c r="H7" s="175" t="str">
        <f>IF(SUM(eggs!G10:G12)&gt;0,AVERAGE(eggs!G10:G12),"")</f>
        <v/>
      </c>
      <c r="I7" s="174" t="e">
        <f>IF(SUM(eggs!#REF!)&gt;0,AVERAGE(eggs!#REF!),"")</f>
        <v>#REF!</v>
      </c>
      <c r="J7" s="174" t="str">
        <f>IF(SUM(eggs!G13:G15)&gt;0,AVERAGE(eggs!G13:G15),"")</f>
        <v/>
      </c>
      <c r="K7" s="174" t="str">
        <f>IF(eggs!G16&gt;0,eggs!G16,"")</f>
        <v/>
      </c>
    </row>
    <row r="8" spans="1:11" x14ac:dyDescent="0.2">
      <c r="A8" s="182" t="str">
        <f t="shared" si="0"/>
        <v>Richtersius ingemari sp.nov.</v>
      </c>
      <c r="B8" s="183" t="str">
        <f t="shared" si="0"/>
        <v>SE.002</v>
      </c>
      <c r="C8" s="187">
        <f>eggs!H1</f>
        <v>7</v>
      </c>
      <c r="D8" s="173" t="str">
        <f>IF(eggs!H2&gt;0,eggs!H2,"")</f>
        <v/>
      </c>
      <c r="E8" s="174" t="str">
        <f>IF(eggs!H3&gt;0,eggs!H3,"")</f>
        <v/>
      </c>
      <c r="F8" s="174" t="str">
        <f>IF(SUM(eggs!H4:H6)&gt;0,AVERAGE(eggs!H4:H6),"")</f>
        <v/>
      </c>
      <c r="G8" s="174" t="str">
        <f>IF(SUM(eggs!H7:H9)&gt;0,AVERAGE(eggs!H7:H9),"")</f>
        <v/>
      </c>
      <c r="H8" s="175" t="str">
        <f>IF(SUM(eggs!H10:H12)&gt;0,AVERAGE(eggs!H10:H12),"")</f>
        <v/>
      </c>
      <c r="I8" s="174" t="e">
        <f>IF(SUM(eggs!#REF!)&gt;0,AVERAGE(eggs!#REF!),"")</f>
        <v>#REF!</v>
      </c>
      <c r="J8" s="174" t="str">
        <f>IF(SUM(eggs!H13:H15)&gt;0,AVERAGE(eggs!H13:H15),"")</f>
        <v/>
      </c>
      <c r="K8" s="174" t="str">
        <f>IF(eggs!H16&gt;0,eggs!H16,"")</f>
        <v/>
      </c>
    </row>
    <row r="9" spans="1:11" x14ac:dyDescent="0.2">
      <c r="A9" s="182" t="str">
        <f t="shared" si="0"/>
        <v>Richtersius ingemari sp.nov.</v>
      </c>
      <c r="B9" s="183" t="str">
        <f t="shared" si="0"/>
        <v>SE.002</v>
      </c>
      <c r="C9" s="187">
        <f>eggs!I1</f>
        <v>8</v>
      </c>
      <c r="D9" s="173" t="str">
        <f>IF(eggs!I2&gt;0,eggs!I2,"")</f>
        <v/>
      </c>
      <c r="E9" s="174" t="str">
        <f>IF(eggs!I3&gt;0,eggs!I3,"")</f>
        <v/>
      </c>
      <c r="F9" s="174" t="str">
        <f>IF(SUM(eggs!I4:I6)&gt;0,AVERAGE(eggs!I4:I6),"")</f>
        <v/>
      </c>
      <c r="G9" s="174" t="str">
        <f>IF(SUM(eggs!I7:I9)&gt;0,AVERAGE(eggs!I7:I9),"")</f>
        <v/>
      </c>
      <c r="H9" s="175" t="str">
        <f>IF(SUM(eggs!I10:I12)&gt;0,AVERAGE(eggs!I10:I12),"")</f>
        <v/>
      </c>
      <c r="I9" s="174" t="e">
        <f>IF(SUM(eggs!#REF!)&gt;0,AVERAGE(eggs!#REF!),"")</f>
        <v>#REF!</v>
      </c>
      <c r="J9" s="174" t="str">
        <f>IF(SUM(eggs!I13:I15)&gt;0,AVERAGE(eggs!I13:I15),"")</f>
        <v/>
      </c>
      <c r="K9" s="174" t="str">
        <f>IF(eggs!I16&gt;0,eggs!I16,"")</f>
        <v/>
      </c>
    </row>
    <row r="10" spans="1:11" x14ac:dyDescent="0.2">
      <c r="A10" s="182" t="str">
        <f t="shared" si="0"/>
        <v>Richtersius ingemari sp.nov.</v>
      </c>
      <c r="B10" s="183" t="str">
        <f t="shared" si="0"/>
        <v>SE.002</v>
      </c>
      <c r="C10" s="187">
        <f>eggs!J1</f>
        <v>9</v>
      </c>
      <c r="D10" s="173" t="str">
        <f>IF(eggs!J2&gt;0,eggs!J2,"")</f>
        <v/>
      </c>
      <c r="E10" s="174" t="str">
        <f>IF(eggs!J3&gt;0,eggs!J3,"")</f>
        <v/>
      </c>
      <c r="F10" s="174" t="str">
        <f>IF(SUM(eggs!J4:J6)&gt;0,AVERAGE(eggs!J4:J6),"")</f>
        <v/>
      </c>
      <c r="G10" s="174" t="str">
        <f>IF(SUM(eggs!J7:J9)&gt;0,AVERAGE(eggs!J7:J9),"")</f>
        <v/>
      </c>
      <c r="H10" s="175" t="str">
        <f>IF(SUM(eggs!J10:J12)&gt;0,AVERAGE(eggs!J10:J12),"")</f>
        <v/>
      </c>
      <c r="I10" s="174" t="e">
        <f>IF(SUM(eggs!#REF!)&gt;0,AVERAGE(eggs!#REF!),"")</f>
        <v>#REF!</v>
      </c>
      <c r="J10" s="174" t="str">
        <f>IF(SUM(eggs!J13:J15)&gt;0,AVERAGE(eggs!J13:J15),"")</f>
        <v/>
      </c>
      <c r="K10" s="174" t="str">
        <f>IF(eggs!J16&gt;0,eggs!J16,"")</f>
        <v/>
      </c>
    </row>
    <row r="11" spans="1:11" x14ac:dyDescent="0.2">
      <c r="A11" s="182" t="str">
        <f t="shared" si="0"/>
        <v>Richtersius ingemari sp.nov.</v>
      </c>
      <c r="B11" s="183" t="str">
        <f t="shared" si="0"/>
        <v>SE.002</v>
      </c>
      <c r="C11" s="187">
        <f>eggs!K1</f>
        <v>10</v>
      </c>
      <c r="D11" s="173" t="str">
        <f>IF(eggs!K2&gt;0,eggs!K2,"")</f>
        <v/>
      </c>
      <c r="E11" s="174" t="str">
        <f>IF(eggs!K3&gt;0,eggs!K3,"")</f>
        <v/>
      </c>
      <c r="F11" s="174" t="str">
        <f>IF(SUM(eggs!K4:K6)&gt;0,AVERAGE(eggs!K4:K6),"")</f>
        <v/>
      </c>
      <c r="G11" s="174" t="str">
        <f>IF(SUM(eggs!K7:K9)&gt;0,AVERAGE(eggs!K7:K9),"")</f>
        <v/>
      </c>
      <c r="H11" s="175" t="str">
        <f>IF(SUM(eggs!K10:K12)&gt;0,AVERAGE(eggs!K10:K12),"")</f>
        <v/>
      </c>
      <c r="I11" s="174" t="e">
        <f>IF(SUM(eggs!#REF!)&gt;0,AVERAGE(eggs!#REF!),"")</f>
        <v>#REF!</v>
      </c>
      <c r="J11" s="174" t="str">
        <f>IF(SUM(eggs!K13:K15)&gt;0,AVERAGE(eggs!K13:K15),"")</f>
        <v/>
      </c>
      <c r="K11" s="174" t="str">
        <f>IF(eggs!K16&gt;0,eggs!K16,"")</f>
        <v/>
      </c>
    </row>
    <row r="12" spans="1:11" x14ac:dyDescent="0.2">
      <c r="A12" s="182" t="str">
        <f t="shared" si="0"/>
        <v>Richtersius ingemari sp.nov.</v>
      </c>
      <c r="B12" s="183" t="str">
        <f t="shared" si="0"/>
        <v>SE.002</v>
      </c>
      <c r="C12" s="187">
        <f>eggs!L1</f>
        <v>11</v>
      </c>
      <c r="D12" s="173" t="str">
        <f>IF(eggs!L2&gt;0,eggs!L2,"")</f>
        <v/>
      </c>
      <c r="E12" s="174" t="str">
        <f>IF(eggs!L3&gt;0,eggs!L3,"")</f>
        <v/>
      </c>
      <c r="F12" s="174" t="str">
        <f>IF(SUM(eggs!L4:L6)&gt;0,AVERAGE(eggs!L4:L6),"")</f>
        <v/>
      </c>
      <c r="G12" s="174" t="str">
        <f>IF(SUM(eggs!L7:L9)&gt;0,AVERAGE(eggs!L7:L9),"")</f>
        <v/>
      </c>
      <c r="H12" s="175" t="str">
        <f>IF(SUM(eggs!L10:L12)&gt;0,AVERAGE(eggs!L10:L12),"")</f>
        <v/>
      </c>
      <c r="I12" s="174" t="e">
        <f>IF(SUM(eggs!#REF!)&gt;0,AVERAGE(eggs!#REF!),"")</f>
        <v>#REF!</v>
      </c>
      <c r="J12" s="174" t="str">
        <f>IF(SUM(eggs!L13:L15)&gt;0,AVERAGE(eggs!L13:L15),"")</f>
        <v/>
      </c>
      <c r="K12" s="174" t="str">
        <f>IF(eggs!L16&gt;0,eggs!L16,"")</f>
        <v/>
      </c>
    </row>
    <row r="13" spans="1:11" x14ac:dyDescent="0.2">
      <c r="A13" s="182" t="str">
        <f t="shared" si="0"/>
        <v>Richtersius ingemari sp.nov.</v>
      </c>
      <c r="B13" s="183" t="str">
        <f t="shared" si="0"/>
        <v>SE.002</v>
      </c>
      <c r="C13" s="187">
        <f>eggs!M1</f>
        <v>12</v>
      </c>
      <c r="D13" s="173" t="str">
        <f>IF(eggs!M2&gt;0,eggs!M2,"")</f>
        <v/>
      </c>
      <c r="E13" s="174" t="str">
        <f>IF(eggs!M3&gt;0,eggs!M3,"")</f>
        <v/>
      </c>
      <c r="F13" s="174" t="str">
        <f>IF(SUM(eggs!M4:M6)&gt;0,AVERAGE(eggs!M4:M6),"")</f>
        <v/>
      </c>
      <c r="G13" s="174" t="str">
        <f>IF(SUM(eggs!M7:M9)&gt;0,AVERAGE(eggs!M7:M9),"")</f>
        <v/>
      </c>
      <c r="H13" s="175" t="str">
        <f>IF(SUM(eggs!M10:M12)&gt;0,AVERAGE(eggs!M10:M12),"")</f>
        <v/>
      </c>
      <c r="I13" s="174" t="e">
        <f>IF(SUM(eggs!#REF!)&gt;0,AVERAGE(eggs!#REF!),"")</f>
        <v>#REF!</v>
      </c>
      <c r="J13" s="174" t="str">
        <f>IF(SUM(eggs!M13:M15)&gt;0,AVERAGE(eggs!M13:M15),"")</f>
        <v/>
      </c>
      <c r="K13" s="174" t="str">
        <f>IF(eggs!M16&gt;0,eggs!M16,"")</f>
        <v/>
      </c>
    </row>
    <row r="14" spans="1:11" x14ac:dyDescent="0.2">
      <c r="A14" s="182" t="str">
        <f t="shared" si="0"/>
        <v>Richtersius ingemari sp.nov.</v>
      </c>
      <c r="B14" s="183" t="str">
        <f t="shared" si="0"/>
        <v>SE.002</v>
      </c>
      <c r="C14" s="187">
        <f>eggs!N1</f>
        <v>13</v>
      </c>
      <c r="D14" s="173" t="str">
        <f>IF(eggs!N2&gt;0,eggs!N2,"")</f>
        <v/>
      </c>
      <c r="E14" s="174" t="str">
        <f>IF(eggs!N3&gt;0,eggs!N3,"")</f>
        <v/>
      </c>
      <c r="F14" s="174" t="str">
        <f>IF(SUM(eggs!N4:N6)&gt;0,AVERAGE(eggs!N4:N6),"")</f>
        <v/>
      </c>
      <c r="G14" s="174" t="str">
        <f>IF(SUM(eggs!N7:N9)&gt;0,AVERAGE(eggs!N7:N9),"")</f>
        <v/>
      </c>
      <c r="H14" s="175" t="str">
        <f>IF(SUM(eggs!N10:N12)&gt;0,AVERAGE(eggs!N10:N12),"")</f>
        <v/>
      </c>
      <c r="I14" s="174" t="e">
        <f>IF(SUM(eggs!#REF!)&gt;0,AVERAGE(eggs!#REF!),"")</f>
        <v>#REF!</v>
      </c>
      <c r="J14" s="174" t="str">
        <f>IF(SUM(eggs!N13:N15)&gt;0,AVERAGE(eggs!N13:N15),"")</f>
        <v/>
      </c>
      <c r="K14" s="174" t="str">
        <f>IF(eggs!N16&gt;0,eggs!N16,"")</f>
        <v/>
      </c>
    </row>
    <row r="15" spans="1:11" x14ac:dyDescent="0.2">
      <c r="A15" s="182" t="str">
        <f t="shared" si="0"/>
        <v>Richtersius ingemari sp.nov.</v>
      </c>
      <c r="B15" s="183" t="str">
        <f t="shared" si="0"/>
        <v>SE.002</v>
      </c>
      <c r="C15" s="187">
        <f>eggs!O1</f>
        <v>14</v>
      </c>
      <c r="D15" s="173" t="str">
        <f>IF(eggs!O2&gt;0,eggs!O2,"")</f>
        <v/>
      </c>
      <c r="E15" s="174" t="str">
        <f>IF(eggs!O3&gt;0,eggs!O3,"")</f>
        <v/>
      </c>
      <c r="F15" s="174" t="str">
        <f>IF(SUM(eggs!O4:O6)&gt;0,AVERAGE(eggs!O4:O6),"")</f>
        <v/>
      </c>
      <c r="G15" s="174" t="str">
        <f>IF(SUM(eggs!O7:O9)&gt;0,AVERAGE(eggs!O7:O9),"")</f>
        <v/>
      </c>
      <c r="H15" s="175" t="str">
        <f>IF(SUM(eggs!O10:O12)&gt;0,AVERAGE(eggs!O10:O12),"")</f>
        <v/>
      </c>
      <c r="I15" s="174" t="e">
        <f>IF(SUM(eggs!#REF!)&gt;0,AVERAGE(eggs!#REF!),"")</f>
        <v>#REF!</v>
      </c>
      <c r="J15" s="174" t="str">
        <f>IF(SUM(eggs!O13:O15)&gt;0,AVERAGE(eggs!O13:O15),"")</f>
        <v/>
      </c>
      <c r="K15" s="174" t="str">
        <f>IF(eggs!O16&gt;0,eggs!O16,"")</f>
        <v/>
      </c>
    </row>
    <row r="16" spans="1:11" x14ac:dyDescent="0.2">
      <c r="A16" s="182" t="str">
        <f t="shared" si="0"/>
        <v>Richtersius ingemari sp.nov.</v>
      </c>
      <c r="B16" s="183" t="str">
        <f t="shared" si="0"/>
        <v>SE.002</v>
      </c>
      <c r="C16" s="187">
        <f>eggs!P1</f>
        <v>15</v>
      </c>
      <c r="D16" s="173" t="str">
        <f>IF(eggs!P2&gt;0,eggs!P2,"")</f>
        <v/>
      </c>
      <c r="E16" s="174" t="str">
        <f>IF(eggs!P3&gt;0,eggs!P3,"")</f>
        <v/>
      </c>
      <c r="F16" s="174" t="str">
        <f>IF(SUM(eggs!P4:P6)&gt;0,AVERAGE(eggs!P4:P6),"")</f>
        <v/>
      </c>
      <c r="G16" s="174" t="str">
        <f>IF(SUM(eggs!P7:P9)&gt;0,AVERAGE(eggs!P7:P9),"")</f>
        <v/>
      </c>
      <c r="H16" s="175" t="str">
        <f>IF(SUM(eggs!P10:P12)&gt;0,AVERAGE(eggs!P10:P12),"")</f>
        <v/>
      </c>
      <c r="I16" s="174" t="e">
        <f>IF(SUM(eggs!#REF!)&gt;0,AVERAGE(eggs!#REF!),"")</f>
        <v>#REF!</v>
      </c>
      <c r="J16" s="174" t="str">
        <f>IF(SUM(eggs!P13:P15)&gt;0,AVERAGE(eggs!P13:P15),"")</f>
        <v/>
      </c>
      <c r="K16" s="174" t="str">
        <f>IF(eggs!P16&gt;0,eggs!P16,"")</f>
        <v/>
      </c>
    </row>
    <row r="17" spans="1:11" x14ac:dyDescent="0.2">
      <c r="A17" s="182" t="str">
        <f t="shared" si="0"/>
        <v>Richtersius ingemari sp.nov.</v>
      </c>
      <c r="B17" s="183" t="str">
        <f t="shared" si="0"/>
        <v>SE.002</v>
      </c>
      <c r="C17" s="187">
        <f>eggs!Q1</f>
        <v>16</v>
      </c>
      <c r="D17" s="173" t="str">
        <f>IF(eggs!Q2&gt;0,eggs!Q2,"")</f>
        <v/>
      </c>
      <c r="E17" s="174" t="str">
        <f>IF(eggs!Q3&gt;0,eggs!Q3,"")</f>
        <v/>
      </c>
      <c r="F17" s="174" t="str">
        <f>IF(SUM(eggs!Q4:Q6)&gt;0,AVERAGE(eggs!Q4:Q6),"")</f>
        <v/>
      </c>
      <c r="G17" s="174" t="str">
        <f>IF(SUM(eggs!Q7:Q9)&gt;0,AVERAGE(eggs!Q7:Q9),"")</f>
        <v/>
      </c>
      <c r="H17" s="175" t="str">
        <f>IF(SUM(eggs!Q10:Q12)&gt;0,AVERAGE(eggs!Q10:Q12),"")</f>
        <v/>
      </c>
      <c r="I17" s="174" t="e">
        <f>IF(SUM(eggs!#REF!)&gt;0,AVERAGE(eggs!#REF!),"")</f>
        <v>#REF!</v>
      </c>
      <c r="J17" s="174" t="str">
        <f>IF(SUM(eggs!Q13:Q15)&gt;0,AVERAGE(eggs!Q13:Q15),"")</f>
        <v/>
      </c>
      <c r="K17" s="174" t="str">
        <f>IF(eggs!Q16&gt;0,eggs!Q16,"")</f>
        <v/>
      </c>
    </row>
    <row r="18" spans="1:11" x14ac:dyDescent="0.2">
      <c r="A18" s="182" t="str">
        <f t="shared" si="0"/>
        <v>Richtersius ingemari sp.nov.</v>
      </c>
      <c r="B18" s="183" t="str">
        <f t="shared" si="0"/>
        <v>SE.002</v>
      </c>
      <c r="C18" s="187">
        <f>eggs!R1</f>
        <v>17</v>
      </c>
      <c r="D18" s="173" t="str">
        <f>IF(eggs!R2&gt;0,eggs!R2,"")</f>
        <v/>
      </c>
      <c r="E18" s="174" t="str">
        <f>IF(eggs!R3&gt;0,eggs!R3,"")</f>
        <v/>
      </c>
      <c r="F18" s="174" t="str">
        <f>IF(SUM(eggs!R4:R6)&gt;0,AVERAGE(eggs!R4:R6),"")</f>
        <v/>
      </c>
      <c r="G18" s="174" t="str">
        <f>IF(SUM(eggs!R7:R9)&gt;0,AVERAGE(eggs!R7:R9),"")</f>
        <v/>
      </c>
      <c r="H18" s="175" t="str">
        <f>IF(SUM(eggs!R10:R12)&gt;0,AVERAGE(eggs!R10:R12),"")</f>
        <v/>
      </c>
      <c r="I18" s="174" t="e">
        <f>IF(SUM(eggs!#REF!)&gt;0,AVERAGE(eggs!#REF!),"")</f>
        <v>#REF!</v>
      </c>
      <c r="J18" s="174" t="str">
        <f>IF(SUM(eggs!R13:R15)&gt;0,AVERAGE(eggs!R13:R15),"")</f>
        <v/>
      </c>
      <c r="K18" s="174" t="str">
        <f>IF(eggs!R16&gt;0,eggs!R16,"")</f>
        <v/>
      </c>
    </row>
    <row r="19" spans="1:11" x14ac:dyDescent="0.2">
      <c r="A19" s="182" t="str">
        <f t="shared" si="0"/>
        <v>Richtersius ingemari sp.nov.</v>
      </c>
      <c r="B19" s="183" t="str">
        <f t="shared" si="0"/>
        <v>SE.002</v>
      </c>
      <c r="C19" s="187">
        <f>eggs!S1</f>
        <v>18</v>
      </c>
      <c r="D19" s="173" t="str">
        <f>IF(eggs!S2&gt;0,eggs!S2,"")</f>
        <v/>
      </c>
      <c r="E19" s="174" t="str">
        <f>IF(eggs!S3&gt;0,eggs!S3,"")</f>
        <v/>
      </c>
      <c r="F19" s="174" t="str">
        <f>IF(SUM(eggs!S4:S6)&gt;0,AVERAGE(eggs!S4:S6),"")</f>
        <v/>
      </c>
      <c r="G19" s="174" t="str">
        <f>IF(SUM(eggs!S7:S9)&gt;0,AVERAGE(eggs!S7:S9),"")</f>
        <v/>
      </c>
      <c r="H19" s="175" t="str">
        <f>IF(SUM(eggs!S10:S12)&gt;0,AVERAGE(eggs!S10:S12),"")</f>
        <v/>
      </c>
      <c r="I19" s="174" t="e">
        <f>IF(SUM(eggs!#REF!)&gt;0,AVERAGE(eggs!#REF!),"")</f>
        <v>#REF!</v>
      </c>
      <c r="J19" s="174" t="str">
        <f>IF(SUM(eggs!S13:S15)&gt;0,AVERAGE(eggs!S13:S15),"")</f>
        <v/>
      </c>
      <c r="K19" s="174" t="str">
        <f>IF(eggs!S16&gt;0,eggs!S16,"")</f>
        <v/>
      </c>
    </row>
    <row r="20" spans="1:11" x14ac:dyDescent="0.2">
      <c r="A20" s="182" t="str">
        <f t="shared" ref="A20:B31" si="1">A$2</f>
        <v>Richtersius ingemari sp.nov.</v>
      </c>
      <c r="B20" s="183" t="str">
        <f t="shared" si="1"/>
        <v>SE.002</v>
      </c>
      <c r="C20" s="187">
        <f>eggs!T1</f>
        <v>19</v>
      </c>
      <c r="D20" s="173" t="str">
        <f>IF(eggs!T2&gt;0,eggs!T2,"")</f>
        <v/>
      </c>
      <c r="E20" s="174" t="str">
        <f>IF(eggs!T3&gt;0,eggs!T3,"")</f>
        <v/>
      </c>
      <c r="F20" s="174" t="str">
        <f>IF(SUM(eggs!T4:T6)&gt;0,AVERAGE(eggs!T4:T6),"")</f>
        <v/>
      </c>
      <c r="G20" s="174" t="str">
        <f>IF(SUM(eggs!T7:T9)&gt;0,AVERAGE(eggs!T7:T9),"")</f>
        <v/>
      </c>
      <c r="H20" s="175" t="str">
        <f>IF(SUM(eggs!T10:T12)&gt;0,AVERAGE(eggs!T10:T12),"")</f>
        <v/>
      </c>
      <c r="I20" s="174" t="e">
        <f>IF(SUM(eggs!#REF!)&gt;0,AVERAGE(eggs!#REF!),"")</f>
        <v>#REF!</v>
      </c>
      <c r="J20" s="174" t="str">
        <f>IF(SUM(eggs!T13:T15)&gt;0,AVERAGE(eggs!T13:T15),"")</f>
        <v/>
      </c>
      <c r="K20" s="174" t="str">
        <f>IF(eggs!T16&gt;0,eggs!T16,"")</f>
        <v/>
      </c>
    </row>
    <row r="21" spans="1:11" x14ac:dyDescent="0.2">
      <c r="A21" s="182" t="str">
        <f t="shared" si="1"/>
        <v>Richtersius ingemari sp.nov.</v>
      </c>
      <c r="B21" s="183" t="str">
        <f t="shared" si="1"/>
        <v>SE.002</v>
      </c>
      <c r="C21" s="187">
        <f>eggs!U1</f>
        <v>20</v>
      </c>
      <c r="D21" s="173" t="str">
        <f>IF(eggs!U2&gt;0,eggs!U2,"")</f>
        <v/>
      </c>
      <c r="E21" s="174" t="str">
        <f>IF(eggs!U3&gt;0,eggs!U3,"")</f>
        <v/>
      </c>
      <c r="F21" s="174" t="str">
        <f>IF(SUM(eggs!U4:U6)&gt;0,AVERAGE(eggs!U4:U6),"")</f>
        <v/>
      </c>
      <c r="G21" s="174" t="str">
        <f>IF(SUM(eggs!U7:U9)&gt;0,AVERAGE(eggs!U7:U9),"")</f>
        <v/>
      </c>
      <c r="H21" s="175" t="str">
        <f>IF(SUM(eggs!U10:U12)&gt;0,AVERAGE(eggs!U10:U12),"")</f>
        <v/>
      </c>
      <c r="I21" s="174" t="e">
        <f>IF(SUM(eggs!#REF!)&gt;0,AVERAGE(eggs!#REF!),"")</f>
        <v>#REF!</v>
      </c>
      <c r="J21" s="174" t="str">
        <f>IF(SUM(eggs!U13:U15)&gt;0,AVERAGE(eggs!U13:U15),"")</f>
        <v/>
      </c>
      <c r="K21" s="174" t="str">
        <f>IF(eggs!U16&gt;0,eggs!U16,"")</f>
        <v/>
      </c>
    </row>
    <row r="22" spans="1:11" x14ac:dyDescent="0.2">
      <c r="A22" s="182" t="str">
        <f t="shared" si="1"/>
        <v>Richtersius ingemari sp.nov.</v>
      </c>
      <c r="B22" s="183" t="str">
        <f t="shared" si="1"/>
        <v>SE.002</v>
      </c>
      <c r="C22" s="187">
        <f>eggs!V1</f>
        <v>21</v>
      </c>
      <c r="D22" s="173" t="str">
        <f>IF(eggs!V2&gt;0,eggs!V2,"")</f>
        <v/>
      </c>
      <c r="E22" s="174" t="str">
        <f>IF(eggs!V3&gt;0,eggs!V3,"")</f>
        <v/>
      </c>
      <c r="F22" s="174" t="str">
        <f>IF(SUM(eggs!V4:V6)&gt;0,AVERAGE(eggs!V4:V6),"")</f>
        <v/>
      </c>
      <c r="G22" s="174" t="str">
        <f>IF(SUM(eggs!V7:V9)&gt;0,AVERAGE(eggs!V7:V9),"")</f>
        <v/>
      </c>
      <c r="H22" s="175" t="str">
        <f>IF(SUM(eggs!V10:V12)&gt;0,AVERAGE(eggs!V10:V12),"")</f>
        <v/>
      </c>
      <c r="I22" s="174" t="e">
        <f>IF(SUM(eggs!#REF!)&gt;0,AVERAGE(eggs!#REF!),"")</f>
        <v>#REF!</v>
      </c>
      <c r="J22" s="174" t="str">
        <f>IF(SUM(eggs!V13:V15)&gt;0,AVERAGE(eggs!V13:V15),"")</f>
        <v/>
      </c>
      <c r="K22" s="174" t="str">
        <f>IF(eggs!V16&gt;0,eggs!V16,"")</f>
        <v/>
      </c>
    </row>
    <row r="23" spans="1:11" x14ac:dyDescent="0.2">
      <c r="A23" s="182" t="str">
        <f t="shared" si="1"/>
        <v>Richtersius ingemari sp.nov.</v>
      </c>
      <c r="B23" s="183" t="str">
        <f t="shared" si="1"/>
        <v>SE.002</v>
      </c>
      <c r="C23" s="187">
        <f>eggs!W1</f>
        <v>22</v>
      </c>
      <c r="D23" s="173" t="str">
        <f>IF(eggs!W2&gt;0,eggs!W2,"")</f>
        <v/>
      </c>
      <c r="E23" s="174" t="str">
        <f>IF(eggs!W3&gt;0,eggs!W3,"")</f>
        <v/>
      </c>
      <c r="F23" s="174" t="str">
        <f>IF(SUM(eggs!W4:W6)&gt;0,AVERAGE(eggs!W4:W6),"")</f>
        <v/>
      </c>
      <c r="G23" s="174" t="str">
        <f>IF(SUM(eggs!W7:W9)&gt;0,AVERAGE(eggs!W7:W9),"")</f>
        <v/>
      </c>
      <c r="H23" s="175" t="str">
        <f>IF(SUM(eggs!W10:W12)&gt;0,AVERAGE(eggs!W10:W12),"")</f>
        <v/>
      </c>
      <c r="I23" s="174" t="e">
        <f>IF(SUM(eggs!#REF!)&gt;0,AVERAGE(eggs!#REF!),"")</f>
        <v>#REF!</v>
      </c>
      <c r="J23" s="174" t="str">
        <f>IF(SUM(eggs!W13:W15)&gt;0,AVERAGE(eggs!W13:W15),"")</f>
        <v/>
      </c>
      <c r="K23" s="174" t="str">
        <f>IF(eggs!W16&gt;0,eggs!W16,"")</f>
        <v/>
      </c>
    </row>
    <row r="24" spans="1:11" x14ac:dyDescent="0.2">
      <c r="A24" s="182" t="str">
        <f t="shared" si="1"/>
        <v>Richtersius ingemari sp.nov.</v>
      </c>
      <c r="B24" s="183" t="str">
        <f t="shared" si="1"/>
        <v>SE.002</v>
      </c>
      <c r="C24" s="187">
        <f>eggs!X1</f>
        <v>23</v>
      </c>
      <c r="D24" s="173" t="str">
        <f>IF(eggs!X2&gt;0,eggs!X2,"")</f>
        <v/>
      </c>
      <c r="E24" s="174" t="str">
        <f>IF(eggs!X3&gt;0,eggs!X3,"")</f>
        <v/>
      </c>
      <c r="F24" s="174" t="str">
        <f>IF(SUM(eggs!X4:X6)&gt;0,AVERAGE(eggs!X4:X6),"")</f>
        <v/>
      </c>
      <c r="G24" s="174" t="str">
        <f>IF(SUM(eggs!X7:X9)&gt;0,AVERAGE(eggs!X7:X9),"")</f>
        <v/>
      </c>
      <c r="H24" s="175" t="str">
        <f>IF(SUM(eggs!X10:X12)&gt;0,AVERAGE(eggs!X10:X12),"")</f>
        <v/>
      </c>
      <c r="I24" s="174" t="e">
        <f>IF(SUM(eggs!#REF!)&gt;0,AVERAGE(eggs!#REF!),"")</f>
        <v>#REF!</v>
      </c>
      <c r="J24" s="174" t="str">
        <f>IF(SUM(eggs!X13:X15)&gt;0,AVERAGE(eggs!X13:X15),"")</f>
        <v/>
      </c>
      <c r="K24" s="174" t="str">
        <f>IF(eggs!X16&gt;0,eggs!X16,"")</f>
        <v/>
      </c>
    </row>
    <row r="25" spans="1:11" x14ac:dyDescent="0.2">
      <c r="A25" s="182" t="str">
        <f t="shared" si="1"/>
        <v>Richtersius ingemari sp.nov.</v>
      </c>
      <c r="B25" s="183" t="str">
        <f t="shared" si="1"/>
        <v>SE.002</v>
      </c>
      <c r="C25" s="187">
        <f>eggs!Y1</f>
        <v>24</v>
      </c>
      <c r="D25" s="173" t="str">
        <f>IF(eggs!Y2&gt;0,eggs!Y2,"")</f>
        <v/>
      </c>
      <c r="E25" s="174" t="str">
        <f>IF(eggs!Y3&gt;0,eggs!Y3,"")</f>
        <v/>
      </c>
      <c r="F25" s="174" t="str">
        <f>IF(SUM(eggs!Y4:Y6)&gt;0,AVERAGE(eggs!Y4:Y6),"")</f>
        <v/>
      </c>
      <c r="G25" s="174" t="str">
        <f>IF(SUM(eggs!Y7:Y9)&gt;0,AVERAGE(eggs!Y7:Y9),"")</f>
        <v/>
      </c>
      <c r="H25" s="175" t="str">
        <f>IF(SUM(eggs!Y10:Y12)&gt;0,AVERAGE(eggs!Y10:Y12),"")</f>
        <v/>
      </c>
      <c r="I25" s="174" t="e">
        <f>IF(SUM(eggs!#REF!)&gt;0,AVERAGE(eggs!#REF!),"")</f>
        <v>#REF!</v>
      </c>
      <c r="J25" s="174" t="str">
        <f>IF(SUM(eggs!Y13:Y15)&gt;0,AVERAGE(eggs!Y13:Y15),"")</f>
        <v/>
      </c>
      <c r="K25" s="174" t="str">
        <f>IF(eggs!Y16&gt;0,eggs!Y16,"")</f>
        <v/>
      </c>
    </row>
    <row r="26" spans="1:11" x14ac:dyDescent="0.2">
      <c r="A26" s="182" t="str">
        <f t="shared" si="1"/>
        <v>Richtersius ingemari sp.nov.</v>
      </c>
      <c r="B26" s="183" t="str">
        <f t="shared" si="1"/>
        <v>SE.002</v>
      </c>
      <c r="C26" s="187">
        <f>eggs!Z1</f>
        <v>25</v>
      </c>
      <c r="D26" s="173" t="str">
        <f>IF(eggs!Z2&gt;0,eggs!Z2,"")</f>
        <v/>
      </c>
      <c r="E26" s="174" t="str">
        <f>IF(eggs!Z3&gt;0,eggs!Z3,"")</f>
        <v/>
      </c>
      <c r="F26" s="174" t="str">
        <f>IF(SUM(eggs!Z4:Z6)&gt;0,AVERAGE(eggs!Z4:Z6),"")</f>
        <v/>
      </c>
      <c r="G26" s="174" t="str">
        <f>IF(SUM(eggs!Z7:Z9)&gt;0,AVERAGE(eggs!Z7:Z9),"")</f>
        <v/>
      </c>
      <c r="H26" s="175" t="str">
        <f>IF(SUM(eggs!Z10:Z12)&gt;0,AVERAGE(eggs!Z10:Z12),"")</f>
        <v/>
      </c>
      <c r="I26" s="174" t="e">
        <f>IF(SUM(eggs!#REF!)&gt;0,AVERAGE(eggs!#REF!),"")</f>
        <v>#REF!</v>
      </c>
      <c r="J26" s="174" t="str">
        <f>IF(SUM(eggs!Z13:Z15)&gt;0,AVERAGE(eggs!Z13:Z15),"")</f>
        <v/>
      </c>
      <c r="K26" s="174" t="str">
        <f>IF(eggs!Z16&gt;0,eggs!Z16,"")</f>
        <v/>
      </c>
    </row>
    <row r="27" spans="1:11" x14ac:dyDescent="0.2">
      <c r="A27" s="182" t="str">
        <f t="shared" si="1"/>
        <v>Richtersius ingemari sp.nov.</v>
      </c>
      <c r="B27" s="183" t="str">
        <f t="shared" si="1"/>
        <v>SE.002</v>
      </c>
      <c r="C27" s="187">
        <f>eggs!AA1</f>
        <v>26</v>
      </c>
      <c r="D27" s="173" t="str">
        <f>IF(eggs!AA2&gt;0,eggs!AA2,"")</f>
        <v/>
      </c>
      <c r="E27" s="174" t="str">
        <f>IF(eggs!AA3&gt;0,eggs!AA3,"")</f>
        <v/>
      </c>
      <c r="F27" s="174" t="str">
        <f>IF(SUM(eggs!AA4:AA6)&gt;0,AVERAGE(eggs!AA4:AA6),"")</f>
        <v/>
      </c>
      <c r="G27" s="174" t="str">
        <f>IF(SUM(eggs!AA7:AA9)&gt;0,AVERAGE(eggs!AA7:AA9),"")</f>
        <v/>
      </c>
      <c r="H27" s="175" t="str">
        <f>IF(SUM(eggs!AA10:AA12)&gt;0,AVERAGE(eggs!AA10:AA12),"")</f>
        <v/>
      </c>
      <c r="I27" s="174" t="e">
        <f>IF(SUM(eggs!#REF!)&gt;0,AVERAGE(eggs!#REF!),"")</f>
        <v>#REF!</v>
      </c>
      <c r="J27" s="174" t="str">
        <f>IF(SUM(eggs!AA13:AA15)&gt;0,AVERAGE(eggs!AA13:AA15),"")</f>
        <v/>
      </c>
      <c r="K27" s="174" t="str">
        <f>IF(eggs!AA16&gt;0,eggs!AA16,"")</f>
        <v/>
      </c>
    </row>
    <row r="28" spans="1:11" x14ac:dyDescent="0.2">
      <c r="A28" s="182" t="str">
        <f t="shared" si="1"/>
        <v>Richtersius ingemari sp.nov.</v>
      </c>
      <c r="B28" s="183" t="str">
        <f t="shared" si="1"/>
        <v>SE.002</v>
      </c>
      <c r="C28" s="187">
        <f>eggs!AB1</f>
        <v>27</v>
      </c>
      <c r="D28" s="173" t="str">
        <f>IF(eggs!AB2&gt;0,eggs!AB2,"")</f>
        <v/>
      </c>
      <c r="E28" s="174" t="str">
        <f>IF(eggs!AB3&gt;0,eggs!AB3,"")</f>
        <v/>
      </c>
      <c r="F28" s="174" t="str">
        <f>IF(SUM(eggs!AB4:AB6)&gt;0,AVERAGE(eggs!AB4:AB6),"")</f>
        <v/>
      </c>
      <c r="G28" s="174" t="str">
        <f>IF(SUM(eggs!AB7:AB9)&gt;0,AVERAGE(eggs!AB7:AB9),"")</f>
        <v/>
      </c>
      <c r="H28" s="175" t="str">
        <f>IF(SUM(eggs!AB10:AB12)&gt;0,AVERAGE(eggs!AB10:AB12),"")</f>
        <v/>
      </c>
      <c r="I28" s="174" t="e">
        <f>IF(SUM(eggs!#REF!)&gt;0,AVERAGE(eggs!#REF!),"")</f>
        <v>#REF!</v>
      </c>
      <c r="J28" s="174" t="str">
        <f>IF(SUM(eggs!AB13:AB15)&gt;0,AVERAGE(eggs!AB13:AB15),"")</f>
        <v/>
      </c>
      <c r="K28" s="174" t="str">
        <f>IF(eggs!AB16&gt;0,eggs!AB16,"")</f>
        <v/>
      </c>
    </row>
    <row r="29" spans="1:11" x14ac:dyDescent="0.2">
      <c r="A29" s="182" t="str">
        <f t="shared" si="1"/>
        <v>Richtersius ingemari sp.nov.</v>
      </c>
      <c r="B29" s="183" t="str">
        <f t="shared" si="1"/>
        <v>SE.002</v>
      </c>
      <c r="C29" s="187">
        <f>eggs!AC1</f>
        <v>28</v>
      </c>
      <c r="D29" s="173" t="str">
        <f>IF(eggs!AC2&gt;0,eggs!AC2,"")</f>
        <v/>
      </c>
      <c r="E29" s="174" t="str">
        <f>IF(eggs!AC3&gt;0,eggs!AC3,"")</f>
        <v/>
      </c>
      <c r="F29" s="174" t="str">
        <f>IF(SUM(eggs!AC4:AC6)&gt;0,AVERAGE(eggs!AC4:AC6),"")</f>
        <v/>
      </c>
      <c r="G29" s="174" t="str">
        <f>IF(SUM(eggs!AC7:AC9)&gt;0,AVERAGE(eggs!AC7:AC9),"")</f>
        <v/>
      </c>
      <c r="H29" s="175" t="str">
        <f>IF(SUM(eggs!AC10:AC12)&gt;0,AVERAGE(eggs!AC10:AC12),"")</f>
        <v/>
      </c>
      <c r="I29" s="174" t="e">
        <f>IF(SUM(eggs!#REF!)&gt;0,AVERAGE(eggs!#REF!),"")</f>
        <v>#REF!</v>
      </c>
      <c r="J29" s="174" t="str">
        <f>IF(SUM(eggs!AC13:AC15)&gt;0,AVERAGE(eggs!AC13:AC15),"")</f>
        <v/>
      </c>
      <c r="K29" s="174" t="str">
        <f>IF(eggs!AC16&gt;0,eggs!AC16,"")</f>
        <v/>
      </c>
    </row>
    <row r="30" spans="1:11" x14ac:dyDescent="0.2">
      <c r="A30" s="182" t="str">
        <f t="shared" si="1"/>
        <v>Richtersius ingemari sp.nov.</v>
      </c>
      <c r="B30" s="183" t="str">
        <f t="shared" si="1"/>
        <v>SE.002</v>
      </c>
      <c r="C30" s="187">
        <f>eggs!AD1</f>
        <v>29</v>
      </c>
      <c r="D30" s="173" t="str">
        <f>IF(eggs!AD2&gt;0,eggs!AD2,"")</f>
        <v/>
      </c>
      <c r="E30" s="174" t="str">
        <f>IF(eggs!AD3&gt;0,eggs!AD3,"")</f>
        <v/>
      </c>
      <c r="F30" s="174" t="str">
        <f>IF(SUM(eggs!AD4:AD6)&gt;0,AVERAGE(eggs!AD4:AD6),"")</f>
        <v/>
      </c>
      <c r="G30" s="174" t="str">
        <f>IF(SUM(eggs!AD7:AD9)&gt;0,AVERAGE(eggs!AD7:AD9),"")</f>
        <v/>
      </c>
      <c r="H30" s="175" t="str">
        <f>IF(SUM(eggs!AD10:AD12)&gt;0,AVERAGE(eggs!AD10:AD12),"")</f>
        <v/>
      </c>
      <c r="I30" s="174" t="e">
        <f>IF(SUM(eggs!#REF!)&gt;0,AVERAGE(eggs!#REF!),"")</f>
        <v>#REF!</v>
      </c>
      <c r="J30" s="174" t="str">
        <f>IF(SUM(eggs!AD13:AD15)&gt;0,AVERAGE(eggs!AD13:AD15),"")</f>
        <v/>
      </c>
      <c r="K30" s="174" t="str">
        <f>IF(eggs!AD16&gt;0,eggs!AD16,"")</f>
        <v/>
      </c>
    </row>
    <row r="31" spans="1:11" x14ac:dyDescent="0.2">
      <c r="A31" s="182" t="str">
        <f t="shared" si="1"/>
        <v>Richtersius ingemari sp.nov.</v>
      </c>
      <c r="B31" s="183" t="str">
        <f t="shared" si="1"/>
        <v>SE.002</v>
      </c>
      <c r="C31" s="187">
        <f>eggs!AE1</f>
        <v>30</v>
      </c>
      <c r="D31" s="173" t="str">
        <f>IF(eggs!AE2&gt;0,eggs!AE2,"")</f>
        <v/>
      </c>
      <c r="E31" s="174" t="str">
        <f>IF(eggs!AE3&gt;0,eggs!AE3,"")</f>
        <v/>
      </c>
      <c r="F31" s="174" t="str">
        <f>IF(SUM(eggs!AE4:AE6)&gt;0,AVERAGE(eggs!AE4:AE6),"")</f>
        <v/>
      </c>
      <c r="G31" s="174" t="str">
        <f>IF(SUM(eggs!AE7:AE9)&gt;0,AVERAGE(eggs!AE7:AE9),"")</f>
        <v/>
      </c>
      <c r="H31" s="175" t="str">
        <f>IF(SUM(eggs!AE10:AE12)&gt;0,AVERAGE(eggs!AE10:AE12),"")</f>
        <v/>
      </c>
      <c r="I31" s="174" t="e">
        <f>IF(SUM(eggs!#REF!)&gt;0,AVERAGE(eggs!#REF!),"")</f>
        <v>#REF!</v>
      </c>
      <c r="J31" s="174" t="str">
        <f>IF(SUM(eggs!AE13:AE15)&gt;0,AVERAGE(eggs!AE13:AE15),"")</f>
        <v/>
      </c>
      <c r="K31" s="174" t="str">
        <f>IF(eggs!AE16&gt;0,eggs!AE16,"")</f>
        <v/>
      </c>
    </row>
    <row r="33" spans="6:7" x14ac:dyDescent="0.2">
      <c r="F33" s="176"/>
      <c r="G33" s="177"/>
    </row>
    <row r="34" spans="6:7" x14ac:dyDescent="0.2">
      <c r="G34" s="177"/>
    </row>
  </sheetData>
  <pageMargins left="0.7" right="0.7" top="0.75" bottom="0.75" header="0.3" footer="0.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general info</vt:lpstr>
      <vt:lpstr>animals</vt:lpstr>
      <vt:lpstr>eggs</vt:lpstr>
      <vt:lpstr>animals (µm)</vt:lpstr>
      <vt:lpstr>animals (pt)</vt:lpstr>
      <vt:lpstr>eggs (µm)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Parachela (ver. 1.7)</dc:title>
  <dc:creator>Łukasz Michalczyk (LM@tardigrada.net)</dc:creator>
  <cp:keywords>Tardigrada Parachela morphometry</cp:keywords>
  <cp:lastModifiedBy>Matteo Vecchi</cp:lastModifiedBy>
  <cp:lastPrinted>2003-07-11T12:21:57Z</cp:lastPrinted>
  <dcterms:created xsi:type="dcterms:W3CDTF">2003-07-11T12:08:32Z</dcterms:created>
  <dcterms:modified xsi:type="dcterms:W3CDTF">2024-03-07T14:30:16Z</dcterms:modified>
</cp:coreProperties>
</file>