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52700" yWindow="4100" windowWidth="33660" windowHeight="17900" tabRatio="500"/>
  </bookViews>
  <sheets>
    <sheet name="Blaberidae_TOT_family-col_good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40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3" i="1"/>
  <c r="L140" i="1"/>
  <c r="K140" i="1"/>
  <c r="G140" i="1"/>
  <c r="F140" i="1"/>
  <c r="E140" i="1"/>
  <c r="D140" i="1"/>
  <c r="B140" i="1"/>
</calcChain>
</file>

<file path=xl/sharedStrings.xml><?xml version="1.0" encoding="utf-8"?>
<sst xmlns="http://schemas.openxmlformats.org/spreadsheetml/2006/main" count="1255" uniqueCount="398">
  <si>
    <t>Taxon</t>
  </si>
  <si>
    <t>No of charsets</t>
  </si>
  <si>
    <t>Blatta orientalis</t>
  </si>
  <si>
    <t>439 (82 indels)</t>
  </si>
  <si>
    <t>439 (58 indels)</t>
  </si>
  <si>
    <t>1881 (48 indels)</t>
  </si>
  <si>
    <t>-</t>
  </si>
  <si>
    <t>292 (39 indels)</t>
  </si>
  <si>
    <t>1039 (56 indels)</t>
  </si>
  <si>
    <t>1127 (1 'N')</t>
  </si>
  <si>
    <t>NEW DATA</t>
  </si>
  <si>
    <t>Aeluropoda insignis</t>
  </si>
  <si>
    <t>439 (92 indels)</t>
  </si>
  <si>
    <t>1860 (28 indels)</t>
  </si>
  <si>
    <t>Ancaudellia kheili</t>
  </si>
  <si>
    <t>439 (84 indels)</t>
  </si>
  <si>
    <t>976 (15 indels)</t>
  </si>
  <si>
    <t>Ancaudellia marshallae</t>
  </si>
  <si>
    <t>439 (83 indels)</t>
  </si>
  <si>
    <t>976 (14 indels)</t>
  </si>
  <si>
    <t>Ancaudellia shawi</t>
  </si>
  <si>
    <t>439 (86 indels)</t>
  </si>
  <si>
    <t>976 (17 indels)</t>
  </si>
  <si>
    <t>Aptera fusca</t>
  </si>
  <si>
    <t>439 (90 indels)</t>
  </si>
  <si>
    <t>1873 (30 indels)</t>
  </si>
  <si>
    <t>349 (37 indels)</t>
  </si>
  <si>
    <t>276 (18 indels)</t>
  </si>
  <si>
    <t>Aptera munda</t>
  </si>
  <si>
    <t>438 (68 indels)</t>
  </si>
  <si>
    <t>1890 (449 indels)</t>
  </si>
  <si>
    <t>365 (3 indels)</t>
  </si>
  <si>
    <t>355 (37 indels)</t>
  </si>
  <si>
    <t>Archimandrita tessellata</t>
  </si>
  <si>
    <t>443 (92 indels)</t>
  </si>
  <si>
    <t>438 (60 indels)</t>
  </si>
  <si>
    <t>1873 (28 indels)</t>
  </si>
  <si>
    <t>439 (87 indels)</t>
  </si>
  <si>
    <t>1901 (22 indels)</t>
  </si>
  <si>
    <t>567 (1 'N', 57 indels)</t>
  </si>
  <si>
    <t>1032 (55 indels)</t>
  </si>
  <si>
    <t>438 (58 indels)</t>
  </si>
  <si>
    <t>1901 (24 indels)</t>
  </si>
  <si>
    <t>355 (20 indels)</t>
  </si>
  <si>
    <t>1037 (38 indels)</t>
  </si>
  <si>
    <t>439 (91 indels)</t>
  </si>
  <si>
    <t>1901 (449 indels)</t>
  </si>
  <si>
    <t>567 (70 indels)</t>
  </si>
  <si>
    <t>1901 (27 indels)</t>
  </si>
  <si>
    <t>355 (29 indels)</t>
  </si>
  <si>
    <t>443 (88 indels)</t>
  </si>
  <si>
    <t>567 (68 indels)</t>
  </si>
  <si>
    <t>439 (85 indels)</t>
  </si>
  <si>
    <t>1439 (440 indels)</t>
  </si>
  <si>
    <t>567 (73 indels)</t>
  </si>
  <si>
    <t>438 (62 indels)</t>
  </si>
  <si>
    <t>1539 (464 indels)</t>
  </si>
  <si>
    <t>365 (2 indels)</t>
  </si>
  <si>
    <t>438 (57 indels)</t>
  </si>
  <si>
    <t>1153 (1 'N', 13 indels)</t>
  </si>
  <si>
    <t>438 (63 indels)</t>
  </si>
  <si>
    <t>567 (4 'N', 69 indels)</t>
  </si>
  <si>
    <t>355 (40 indels)</t>
  </si>
  <si>
    <t>439 (88 indels)</t>
  </si>
  <si>
    <t>438 (59 indels)</t>
  </si>
  <si>
    <t>438 (65 indels)</t>
  </si>
  <si>
    <t>1901 (53 indels)</t>
  </si>
  <si>
    <t>567 (1 'N', 75 indels)</t>
  </si>
  <si>
    <t>1008 (47 indels)</t>
  </si>
  <si>
    <t>438 (52 indels)</t>
  </si>
  <si>
    <t>1901 (28 indels)</t>
  </si>
  <si>
    <t>355 (36 indels)</t>
  </si>
  <si>
    <t>439 (89 indels)</t>
  </si>
  <si>
    <t>1901 (30 indels)</t>
  </si>
  <si>
    <t>339 (37 indels)</t>
  </si>
  <si>
    <t>927 (40 indels)</t>
  </si>
  <si>
    <t>1006 (58 indels)</t>
  </si>
  <si>
    <t>658 (3 'N')</t>
  </si>
  <si>
    <t>1006 (40 indels)</t>
  </si>
  <si>
    <t>408 (57 indels)</t>
  </si>
  <si>
    <t>1901 (29 indels)</t>
  </si>
  <si>
    <t>541 (63 indels)</t>
  </si>
  <si>
    <t>671 (2 'N')</t>
  </si>
  <si>
    <t>440 (91 indels)</t>
  </si>
  <si>
    <t>1539 (20 indels)</t>
  </si>
  <si>
    <t>438 (61 indels)</t>
  </si>
  <si>
    <t>1901 (2 'N', 34 indels)</t>
  </si>
  <si>
    <t>567 (64 indels)</t>
  </si>
  <si>
    <t>1002 (33 indels)</t>
  </si>
  <si>
    <t>439 (81 indels)</t>
  </si>
  <si>
    <t>1020 (46 indels)</t>
  </si>
  <si>
    <t>671 (6 indels)</t>
  </si>
  <si>
    <t>1901 (454 indels)</t>
  </si>
  <si>
    <t>322 (37 indels)</t>
  </si>
  <si>
    <t>959 (1 'N', 32 indels)</t>
  </si>
  <si>
    <t>1901 (26 indels)</t>
  </si>
  <si>
    <t>567 (74 indels)</t>
  </si>
  <si>
    <t>438 (64 indels)</t>
  </si>
  <si>
    <t>567 (72 indels)</t>
  </si>
  <si>
    <t>671 (3 indels)</t>
  </si>
  <si>
    <t>1873 (27 indels)</t>
  </si>
  <si>
    <t>567 (66 indels)</t>
  </si>
  <si>
    <t>355 (34 indels)</t>
  </si>
  <si>
    <t>1032 (53 indels)</t>
  </si>
  <si>
    <t>873 (9 indels)</t>
  </si>
  <si>
    <t>368 (40 indels)</t>
  </si>
  <si>
    <t>355 (31 indels)</t>
  </si>
  <si>
    <t>567 (56 indels)</t>
  </si>
  <si>
    <t>355 (27 indels)</t>
  </si>
  <si>
    <t>1539 (19 indels)</t>
  </si>
  <si>
    <t>567 (69 indels)</t>
  </si>
  <si>
    <t>704 (13 indels)</t>
  </si>
  <si>
    <t>1875 (26 indels)</t>
  </si>
  <si>
    <t>438 (56 indels)</t>
  </si>
  <si>
    <t>411 (51 indels)</t>
  </si>
  <si>
    <t>1875 (448 indels)</t>
  </si>
  <si>
    <t>355 (33 indels)</t>
  </si>
  <si>
    <t>567 (65 indels)</t>
  </si>
  <si>
    <t>1032 (37 indels)</t>
  </si>
  <si>
    <t>440 (88 indels)</t>
  </si>
  <si>
    <t>373 (51 indels)</t>
  </si>
  <si>
    <t>511 (1 indels)</t>
  </si>
  <si>
    <t>440 (83 indels)</t>
  </si>
  <si>
    <t>Blaberus craniifer</t>
  </si>
  <si>
    <t>668 (9 indels)</t>
  </si>
  <si>
    <t>Blaberus discoidalis</t>
  </si>
  <si>
    <t>440 (89 indels)</t>
  </si>
  <si>
    <t>1890 (28 indels)</t>
  </si>
  <si>
    <t>365 (1 'N', 3 indels)</t>
  </si>
  <si>
    <t>566 (9 'N', 74 indels)</t>
  </si>
  <si>
    <t>184 (18 indels)</t>
  </si>
  <si>
    <t>Blaberus giganteus</t>
  </si>
  <si>
    <t>436 (80 indels)</t>
  </si>
  <si>
    <t>304 (2 indels)</t>
  </si>
  <si>
    <t>581 (73 indels)</t>
  </si>
  <si>
    <t>271 (37 indels)</t>
  </si>
  <si>
    <t>Blaberus sp 1</t>
  </si>
  <si>
    <t>439 (80 indels)</t>
  </si>
  <si>
    <t>1849 (28 indels)</t>
  </si>
  <si>
    <t>Blaptica dubia</t>
  </si>
  <si>
    <t>Blaptica sp</t>
  </si>
  <si>
    <t>1890 (26 indels)</t>
  </si>
  <si>
    <t>355 (116 'N', 34 indels)</t>
  </si>
  <si>
    <t>1044 (58 indels)</t>
  </si>
  <si>
    <t>Brachynauphoeta foulpointeensis</t>
  </si>
  <si>
    <t>349 (39 indels)</t>
  </si>
  <si>
    <t>Byrsotria fumigata</t>
  </si>
  <si>
    <t>Caeparia crenulata</t>
  </si>
  <si>
    <t>Calolampra irrorata</t>
  </si>
  <si>
    <t>Calolampra sp</t>
  </si>
  <si>
    <t>566 (70 indels)</t>
  </si>
  <si>
    <t>1054 (51 indels)</t>
  </si>
  <si>
    <t>Cyrtotria sp</t>
  </si>
  <si>
    <t>435 (86 indels)</t>
  </si>
  <si>
    <t>327 (3 indels)</t>
  </si>
  <si>
    <t>581 (71 indels)</t>
  </si>
  <si>
    <t>355 (12 'N', 40 indels)</t>
  </si>
  <si>
    <t>1039 (15 'N', 53 indels)</t>
  </si>
  <si>
    <t>Diploptera punctata</t>
  </si>
  <si>
    <t>1890 (32 indels)</t>
  </si>
  <si>
    <t>566 (1 'N', 68 indels)</t>
  </si>
  <si>
    <t>355 (45 indels)</t>
  </si>
  <si>
    <t>Elliptorhina chopardi</t>
  </si>
  <si>
    <t>349 (40 indels)</t>
  </si>
  <si>
    <t>566 (66 indels)</t>
  </si>
  <si>
    <t>1054 (49 indels)</t>
  </si>
  <si>
    <t>Eublaberus distanti</t>
  </si>
  <si>
    <t>566 (73 indels)</t>
  </si>
  <si>
    <t>1054 (55 indels)</t>
  </si>
  <si>
    <t>Eublaberus posticus</t>
  </si>
  <si>
    <t>438 (66 indels)</t>
  </si>
  <si>
    <t>Geoscapheus robustus</t>
  </si>
  <si>
    <t>Geoscapheus rugulosus</t>
  </si>
  <si>
    <t>Geoscapheus woodwardi</t>
  </si>
  <si>
    <t>976 (16 indels)</t>
  </si>
  <si>
    <t>Gromphadorhina oblongonota</t>
  </si>
  <si>
    <t>439 (93 indels)</t>
  </si>
  <si>
    <t>Gromphadorhina portentosa</t>
  </si>
  <si>
    <t>1890 (30 indels)</t>
  </si>
  <si>
    <t>365 (6 'N', 3 indels)</t>
  </si>
  <si>
    <t>566 (9 'N', 66 indels)</t>
  </si>
  <si>
    <t>Gyna capucina</t>
  </si>
  <si>
    <t>440 (90 indels)</t>
  </si>
  <si>
    <t>1890 (31 indels)</t>
  </si>
  <si>
    <t>566 (74 indels)</t>
  </si>
  <si>
    <t>1053 (55 indels)</t>
  </si>
  <si>
    <t>1179 (4 'N')</t>
  </si>
  <si>
    <t>Gyna lurida</t>
  </si>
  <si>
    <t>Heminauphoeta sp 1</t>
  </si>
  <si>
    <t>271 (18 indels)</t>
  </si>
  <si>
    <t>Henschoutedenia flexivitta</t>
  </si>
  <si>
    <t>Henschoutedenia sp</t>
  </si>
  <si>
    <t>1890 (27 indels)</t>
  </si>
  <si>
    <t>1054 (57 indels)</t>
  </si>
  <si>
    <t>Hormetica sp 1</t>
  </si>
  <si>
    <t>Lanxoblatta emarginata</t>
  </si>
  <si>
    <t>1054 (46 indels)</t>
  </si>
  <si>
    <t>Laxta sp</t>
  </si>
  <si>
    <t>Leozehntnera maxima</t>
  </si>
  <si>
    <t>Lucihormetica subcincta</t>
  </si>
  <si>
    <t>Macropanesthia rhinoceros</t>
  </si>
  <si>
    <t>276 (12 indels)</t>
  </si>
  <si>
    <t>671 (1 'N')</t>
  </si>
  <si>
    <t>Macropanesthia rothi</t>
  </si>
  <si>
    <t>Macropanesthia saxicola</t>
  </si>
  <si>
    <t>438 (53 indels)</t>
  </si>
  <si>
    <t>565 (72 indels)</t>
  </si>
  <si>
    <t>Miopanesthia deplanata</t>
  </si>
  <si>
    <t>439 (78 indels)</t>
  </si>
  <si>
    <t>Monastria biguttata</t>
  </si>
  <si>
    <t>566 (71 indels)</t>
  </si>
  <si>
    <t>1054 (54 indels)</t>
  </si>
  <si>
    <t>Nauphoeta cinerea</t>
  </si>
  <si>
    <t>1053 (58 indels)</t>
  </si>
  <si>
    <t>Neogeoscapheus dahmsi</t>
  </si>
  <si>
    <t>Neogeoscapheus hirsutus</t>
  </si>
  <si>
    <t>1873 (26 indels)</t>
  </si>
  <si>
    <t>Opisthoplatia orientalis</t>
  </si>
  <si>
    <t>Panchlora azteca</t>
  </si>
  <si>
    <t>1873 (88 'N', 232 indels)</t>
  </si>
  <si>
    <t>349 (31 indels)</t>
  </si>
  <si>
    <t>276 (13 indels)</t>
  </si>
  <si>
    <t>Panchlora nivea</t>
  </si>
  <si>
    <t>1890 (18 indels)</t>
  </si>
  <si>
    <t>566 (75 indels)</t>
  </si>
  <si>
    <t>1054 (47 indels)</t>
  </si>
  <si>
    <t>Panchlora sp 1</t>
  </si>
  <si>
    <t>1873 (18 indels)</t>
  </si>
  <si>
    <t>Panesthia ancaudellioides</t>
  </si>
  <si>
    <t>Panesthia angustipennis spadica</t>
  </si>
  <si>
    <t>Panesthia cribrata</t>
  </si>
  <si>
    <t>566 (68 indels)</t>
  </si>
  <si>
    <t>1054 (59 indels)</t>
  </si>
  <si>
    <t>Panesthia heurni</t>
  </si>
  <si>
    <t>976 (19 indels)</t>
  </si>
  <si>
    <t>Panesthia lata</t>
  </si>
  <si>
    <t>976 (4 'N', 14 indels)</t>
  </si>
  <si>
    <t>Panesthia saussurii</t>
  </si>
  <si>
    <t>Panesthia sloanei</t>
  </si>
  <si>
    <t>Panesthia sp 1</t>
  </si>
  <si>
    <t>349 (34 indels)</t>
  </si>
  <si>
    <t>276 (14 indels)</t>
  </si>
  <si>
    <t>Panesthia transversa</t>
  </si>
  <si>
    <t>Panesthia tryoni tegminifera</t>
  </si>
  <si>
    <t>976 (2 'N', 14 indels)</t>
  </si>
  <si>
    <t>Panesthia tryoni tryoni</t>
  </si>
  <si>
    <t>976 (3 'N', 14 indels)</t>
  </si>
  <si>
    <t>Panesthiinae</t>
  </si>
  <si>
    <t>566 (67 indels)</t>
  </si>
  <si>
    <t>1054 (67 indels)</t>
  </si>
  <si>
    <t>Paradicta rotunda</t>
  </si>
  <si>
    <t>438 (50 indels)</t>
  </si>
  <si>
    <t>1029 (55 indels)</t>
  </si>
  <si>
    <t>Parapanesthia gigantea</t>
  </si>
  <si>
    <t>614 (13 indels)</t>
  </si>
  <si>
    <t>Parapanesthia pearsoni</t>
  </si>
  <si>
    <t>Parasphaeria boleiriana</t>
  </si>
  <si>
    <t>433 (86 indels)</t>
  </si>
  <si>
    <t>566 (72 indels)</t>
  </si>
  <si>
    <t>Paratropes sp. 1</t>
  </si>
  <si>
    <t>439 (68 indels)</t>
  </si>
  <si>
    <t>439 (62 indels)</t>
  </si>
  <si>
    <t>1875 (32 indels)</t>
  </si>
  <si>
    <t>345 (61 indels)</t>
  </si>
  <si>
    <t>213 (13 indels)</t>
  </si>
  <si>
    <t>Perisphaerus flexicollis</t>
  </si>
  <si>
    <t>581 (72 indels)</t>
  </si>
  <si>
    <t>343 (33 indels)</t>
  </si>
  <si>
    <t>572 (6 indels)</t>
  </si>
  <si>
    <t>Perisphaerus sp 1</t>
  </si>
  <si>
    <t>349 (35 indels)</t>
  </si>
  <si>
    <t>Petasodes sp</t>
  </si>
  <si>
    <t>355 (13 'N', 37 indels)</t>
  </si>
  <si>
    <t>1038 (9 'N', 54 indels)</t>
  </si>
  <si>
    <t>Phoetalia pallida</t>
  </si>
  <si>
    <t>442 (92 indels)</t>
  </si>
  <si>
    <t>1873 (1 'N', 27 indels)</t>
  </si>
  <si>
    <t>1053 (56 indels)</t>
  </si>
  <si>
    <t>Phortioeca nimbata</t>
  </si>
  <si>
    <t>Phortioeca phoraspoides</t>
  </si>
  <si>
    <t>349 (33 indels)</t>
  </si>
  <si>
    <t>276 (16 indels)</t>
  </si>
  <si>
    <t>1875 (447 indels)</t>
  </si>
  <si>
    <t>Princisia vanwaerbeki</t>
  </si>
  <si>
    <t>Pseudoglomeris sp</t>
  </si>
  <si>
    <t>438 (55 indels)</t>
  </si>
  <si>
    <t>355 (39 indels)</t>
  </si>
  <si>
    <t>1014 (48 indels)</t>
  </si>
  <si>
    <t>Pseudophoraspis sp nr</t>
  </si>
  <si>
    <t>354 (2 'N')</t>
  </si>
  <si>
    <t>Pycnoscelus surinamensis</t>
  </si>
  <si>
    <t>355 (30 indels)</t>
  </si>
  <si>
    <t>1053 (63 indels)</t>
  </si>
  <si>
    <t>Rhabdoblatta formosana</t>
  </si>
  <si>
    <t>365 (4 indels)</t>
  </si>
  <si>
    <t>544 (65 indels)</t>
  </si>
  <si>
    <t>Rhyparobia maderae</t>
  </si>
  <si>
    <t>1873 (29 indels)</t>
  </si>
  <si>
    <t>Salganea esakii</t>
  </si>
  <si>
    <t>439 (79 indels)</t>
  </si>
  <si>
    <t>976 (13 indels)</t>
  </si>
  <si>
    <t>Salganea gressitti</t>
  </si>
  <si>
    <t>Salganea raggei</t>
  </si>
  <si>
    <t>Salganea taiwanensis ryukyuanus</t>
  </si>
  <si>
    <t>Schultesia lampyridiformis</t>
  </si>
  <si>
    <t>566 (6 'N', 69 indels)</t>
  </si>
  <si>
    <t>276 (17 indels)</t>
  </si>
  <si>
    <t>Thanatophyllum akinetum</t>
  </si>
  <si>
    <t>1890 (447 indels)</t>
  </si>
  <si>
    <t>355 (38 indels)</t>
  </si>
  <si>
    <t>1018 (137 indels)</t>
  </si>
  <si>
    <t>1149 (1 'N')</t>
  </si>
  <si>
    <t>Therea petiveriana</t>
  </si>
  <si>
    <t>1901 (54 indels)</t>
  </si>
  <si>
    <t>364 (3 indels)</t>
  </si>
  <si>
    <t>564 (1 'N', 75 indels)</t>
  </si>
  <si>
    <t>355 (48 indels)</t>
  </si>
  <si>
    <t>184 (17 indels)</t>
  </si>
  <si>
    <t>1078 (1 'N')</t>
  </si>
  <si>
    <t>Tribonium sp</t>
  </si>
  <si>
    <t>1053 (18 indels)</t>
  </si>
  <si>
    <t>338 (33 indels)</t>
  </si>
  <si>
    <t>432 (83 indels)</t>
  </si>
  <si>
    <t>Zetobora sp</t>
  </si>
  <si>
    <t>365 (1 'N', 2 indels)</t>
  </si>
  <si>
    <t>566 (2 'N', 67 indels)</t>
  </si>
  <si>
    <t>184 (16 indels)</t>
  </si>
  <si>
    <t>Blaberinae</t>
  </si>
  <si>
    <t>Diplopterinae</t>
  </si>
  <si>
    <t>Epilamprinae</t>
  </si>
  <si>
    <t>Geoscapheinae</t>
  </si>
  <si>
    <t>Oxyhaloinae</t>
  </si>
  <si>
    <t>Panchlorinae</t>
  </si>
  <si>
    <t>Pycnoscelinae</t>
  </si>
  <si>
    <t>Zetoborinae</t>
  </si>
  <si>
    <t>incertae sedis</t>
  </si>
  <si>
    <t>12S</t>
  </si>
  <si>
    <t>16S</t>
  </si>
  <si>
    <t>18S</t>
  </si>
  <si>
    <t>28SA</t>
  </si>
  <si>
    <t>28SB</t>
  </si>
  <si>
    <t>28SC</t>
  </si>
  <si>
    <t>28SDEF</t>
  </si>
  <si>
    <t>COII</t>
  </si>
  <si>
    <t>COI</t>
  </si>
  <si>
    <t>Galiblatta cribrosa (BL101)</t>
  </si>
  <si>
    <t>Epilampra egregia (BL107)</t>
  </si>
  <si>
    <t>cf. Cyrtonotula sp. (BL11)</t>
  </si>
  <si>
    <t>Perisphaerus sp.4 (BL111)</t>
  </si>
  <si>
    <t>Perisphaerus sp.4 (BL89)</t>
  </si>
  <si>
    <t>Epilampra taira (BL114)</t>
  </si>
  <si>
    <t>Corydidarum sp. (BL115)</t>
  </si>
  <si>
    <t>Perisphaeria sp. (BL122)</t>
  </si>
  <si>
    <t>Schizopilia cf. fissicolis (BL123)</t>
  </si>
  <si>
    <t>Eustegasta aff. Carabidina (BL125)</t>
  </si>
  <si>
    <t>Pronauphoeta cf. viridula (BL126)</t>
  </si>
  <si>
    <t>Gyna cf. costalis (BL127)</t>
  </si>
  <si>
    <t>cf. Cyrtonotula sp. (BL13)</t>
  </si>
  <si>
    <t>cf. Stictolampra sp. (BL138)</t>
  </si>
  <si>
    <t>Epilamprinae (BL129)</t>
  </si>
  <si>
    <t>cf. Rhicnoda sp. (BL133)</t>
  </si>
  <si>
    <t>cf. Rhicnoda sp. (BL136)</t>
  </si>
  <si>
    <t>Panesthia sp.3 (BL134)</t>
  </si>
  <si>
    <t>Pycnoscelus sp. (BL14)</t>
  </si>
  <si>
    <t>cf. Rhabdoblatta sp.3 (BL140)</t>
  </si>
  <si>
    <t>cf. Rhabdoblatta sp.4 (BL148)</t>
  </si>
  <si>
    <t>Perisphaerus sp.3 (BL143)</t>
  </si>
  <si>
    <t>Panesthia sp.2 (BL24)</t>
  </si>
  <si>
    <t>Gyna cf. maculipennis (BL340)</t>
  </si>
  <si>
    <t>Gynopeltis sp.1 (BL347)</t>
  </si>
  <si>
    <t>cf. Rhabdoblatta sp.5 (BL353)</t>
  </si>
  <si>
    <t>Perisphaerus sp.2 (BL5)</t>
  </si>
  <si>
    <t>Pseudophoraspis sp. (BL6)</t>
  </si>
  <si>
    <t>cf. Bantua sp. (BL632)</t>
  </si>
  <si>
    <t>Gynopeltis sp.2 (BL633)</t>
  </si>
  <si>
    <t>Gyna sp. (BL636)</t>
  </si>
  <si>
    <t>cf. Rhabdoblatta sp.2 (BL7)</t>
  </si>
  <si>
    <t>Morphna maculata (BL75)</t>
  </si>
  <si>
    <t>Rhabdoblatta cf. circumdata (BL77)</t>
  </si>
  <si>
    <t>cf. Rhabdoblatta sp.1 (BL80)</t>
  </si>
  <si>
    <t>Colapteroblatta surinama</t>
  </si>
  <si>
    <t>Corydidarum pygmaea</t>
  </si>
  <si>
    <t>Gynopeltis sp.3 (BL343)</t>
  </si>
  <si>
    <t>Gynopeltis sp.4 (BL592)</t>
  </si>
  <si>
    <t>Gyninae</t>
  </si>
  <si>
    <t>Outgroups</t>
  </si>
  <si>
    <t>Epilampra sp.</t>
  </si>
  <si>
    <t>Minablatta sp 1</t>
  </si>
  <si>
    <t>Minablatta sp 2</t>
  </si>
  <si>
    <t>Nr Bantua sp.</t>
  </si>
  <si>
    <t>Total length (bp)</t>
  </si>
  <si>
    <t>average</t>
  </si>
  <si>
    <t>% data completion</t>
  </si>
  <si>
    <t>Perisphaerinae</t>
  </si>
  <si>
    <t>Perisphaerinae (BL155)</t>
  </si>
  <si>
    <t>Perisphaerinae (BL162)</t>
  </si>
  <si>
    <t>Perisphaerinae (BL596)</t>
  </si>
  <si>
    <t>Perisphaerinae sp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</si>
</sst>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i/>
      <sz val="12"/>
      <color theme="0"/>
      <name val="Calibri"/>
      <scheme val="minor"/>
    </font>
    <font>
      <i/>
      <sz val="12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923D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60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3" borderId="0" xfId="0" applyFill="1"/>
    <xf numFmtId="0" fontId="1" fillId="2" borderId="0" xfId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3" fillId="8" borderId="0" xfId="0" applyFont="1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1" applyAlignment="1">
      <alignment horizontal="center"/>
    </xf>
    <xf numFmtId="0" fontId="6" fillId="3" borderId="0" xfId="0" applyFont="1" applyFill="1"/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6" fillId="7" borderId="0" xfId="0" applyFont="1" applyFill="1"/>
    <xf numFmtId="0" fontId="7" fillId="8" borderId="0" xfId="0" applyFont="1" applyFill="1"/>
    <xf numFmtId="0" fontId="6" fillId="9" borderId="0" xfId="0" applyFont="1" applyFill="1"/>
    <xf numFmtId="0" fontId="6" fillId="10" borderId="0" xfId="0" applyFont="1" applyFill="1"/>
    <xf numFmtId="0" fontId="6" fillId="11" borderId="0" xfId="0" applyFont="1" applyFill="1"/>
    <xf numFmtId="0" fontId="6" fillId="12" borderId="0" xfId="0" applyFont="1" applyFill="1"/>
    <xf numFmtId="0" fontId="6" fillId="13" borderId="0" xfId="0" applyFont="1" applyFill="1"/>
    <xf numFmtId="0" fontId="6" fillId="14" borderId="0" xfId="0" applyFont="1" applyFill="1"/>
    <xf numFmtId="0" fontId="8" fillId="6" borderId="0" xfId="0" applyFont="1" applyFill="1"/>
    <xf numFmtId="0" fontId="6" fillId="0" borderId="0" xfId="0" applyFont="1" applyFill="1"/>
    <xf numFmtId="0" fontId="0" fillId="0" borderId="0" xfId="0" applyFill="1"/>
    <xf numFmtId="0" fontId="0" fillId="0" borderId="0" xfId="0" applyFont="1" applyFill="1"/>
    <xf numFmtId="1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160">
    <cellStyle name="Bon" xfId="1" builtinId="26"/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0"/>
  <sheetViews>
    <sheetView tabSelected="1" topLeftCell="A112" workbookViewId="0">
      <selection activeCell="B143" sqref="B143"/>
    </sheetView>
  </sheetViews>
  <sheetFormatPr baseColWidth="10" defaultRowHeight="15" x14ac:dyDescent="0"/>
  <cols>
    <col min="1" max="1" width="57.33203125" bestFit="1" customWidth="1"/>
    <col min="2" max="2" width="15.1640625" bestFit="1" customWidth="1"/>
    <col min="3" max="3" width="13" bestFit="1" customWidth="1"/>
    <col min="4" max="4" width="21.33203125" bestFit="1" customWidth="1"/>
    <col min="5" max="5" width="26.33203125" bestFit="1" customWidth="1"/>
    <col min="6" max="6" width="21.33203125" bestFit="1" customWidth="1"/>
    <col min="7" max="7" width="27.1640625" bestFit="1" customWidth="1"/>
    <col min="8" max="8" width="22.5" bestFit="1" customWidth="1"/>
    <col min="9" max="9" width="27" bestFit="1" customWidth="1"/>
    <col min="10" max="10" width="29.1640625" bestFit="1" customWidth="1"/>
    <col min="11" max="11" width="21.83203125" bestFit="1" customWidth="1"/>
    <col min="12" max="12" width="26.1640625" bestFit="1" customWidth="1"/>
    <col min="14" max="14" width="13.83203125" bestFit="1" customWidth="1"/>
  </cols>
  <sheetData>
    <row r="2" spans="1:16">
      <c r="A2" s="16" t="s">
        <v>0</v>
      </c>
      <c r="B2" s="17" t="s">
        <v>390</v>
      </c>
      <c r="C2" s="17" t="s">
        <v>1</v>
      </c>
      <c r="D2" s="17" t="s">
        <v>336</v>
      </c>
      <c r="E2" s="17" t="s">
        <v>337</v>
      </c>
      <c r="F2" s="17" t="s">
        <v>338</v>
      </c>
      <c r="G2" s="17" t="s">
        <v>339</v>
      </c>
      <c r="H2" s="17" t="s">
        <v>340</v>
      </c>
      <c r="I2" s="17" t="s">
        <v>341</v>
      </c>
      <c r="J2" s="17" t="s">
        <v>342</v>
      </c>
      <c r="K2" s="17" t="s">
        <v>343</v>
      </c>
      <c r="L2" s="17" t="s">
        <v>344</v>
      </c>
    </row>
    <row r="3" spans="1:16">
      <c r="A3" s="20" t="s">
        <v>11</v>
      </c>
      <c r="B3" s="15">
        <v>2970</v>
      </c>
      <c r="C3" s="15">
        <v>3</v>
      </c>
      <c r="D3" s="15" t="s">
        <v>12</v>
      </c>
      <c r="E3" s="15" t="s">
        <v>6</v>
      </c>
      <c r="F3" s="15" t="s">
        <v>13</v>
      </c>
      <c r="G3" s="15" t="s">
        <v>6</v>
      </c>
      <c r="H3" s="15" t="s">
        <v>6</v>
      </c>
      <c r="I3" s="15" t="s">
        <v>6</v>
      </c>
      <c r="J3" s="15" t="s">
        <v>6</v>
      </c>
      <c r="K3" s="15">
        <v>671</v>
      </c>
      <c r="L3" s="15" t="s">
        <v>6</v>
      </c>
      <c r="M3" s="2" t="s">
        <v>10</v>
      </c>
      <c r="N3" s="6" t="s">
        <v>327</v>
      </c>
      <c r="P3">
        <f>IF(B3&gt;(6991/2), 1, 0)</f>
        <v>0</v>
      </c>
    </row>
    <row r="4" spans="1:16">
      <c r="A4" s="21" t="s">
        <v>14</v>
      </c>
      <c r="B4" s="15">
        <v>2086</v>
      </c>
      <c r="C4" s="15">
        <v>3</v>
      </c>
      <c r="D4" s="15" t="s">
        <v>15</v>
      </c>
      <c r="E4" s="15" t="s">
        <v>6</v>
      </c>
      <c r="F4" s="15" t="s">
        <v>16</v>
      </c>
      <c r="G4" s="15" t="s">
        <v>6</v>
      </c>
      <c r="H4" s="15" t="s">
        <v>6</v>
      </c>
      <c r="I4" s="15" t="s">
        <v>6</v>
      </c>
      <c r="J4" s="15" t="s">
        <v>6</v>
      </c>
      <c r="K4" s="15">
        <v>671</v>
      </c>
      <c r="L4" s="15" t="s">
        <v>6</v>
      </c>
      <c r="N4" s="11" t="s">
        <v>328</v>
      </c>
      <c r="P4">
        <f t="shared" ref="P4:P67" si="0">IF(B4&gt;(6991/2), 1, 0)</f>
        <v>0</v>
      </c>
    </row>
    <row r="5" spans="1:16">
      <c r="A5" s="21" t="s">
        <v>17</v>
      </c>
      <c r="B5" s="15">
        <v>2086</v>
      </c>
      <c r="C5" s="15">
        <v>3</v>
      </c>
      <c r="D5" s="15" t="s">
        <v>18</v>
      </c>
      <c r="E5" s="15" t="s">
        <v>6</v>
      </c>
      <c r="F5" s="15" t="s">
        <v>19</v>
      </c>
      <c r="G5" s="15" t="s">
        <v>6</v>
      </c>
      <c r="H5" s="15" t="s">
        <v>6</v>
      </c>
      <c r="I5" s="15" t="s">
        <v>6</v>
      </c>
      <c r="J5" s="15" t="s">
        <v>6</v>
      </c>
      <c r="K5" s="15">
        <v>671</v>
      </c>
      <c r="L5" s="15" t="s">
        <v>6</v>
      </c>
      <c r="N5" s="5" t="s">
        <v>329</v>
      </c>
      <c r="P5">
        <f t="shared" si="0"/>
        <v>0</v>
      </c>
    </row>
    <row r="6" spans="1:16">
      <c r="A6" s="21" t="s">
        <v>20</v>
      </c>
      <c r="B6" s="15">
        <v>2086</v>
      </c>
      <c r="C6" s="15">
        <v>3</v>
      </c>
      <c r="D6" s="15" t="s">
        <v>21</v>
      </c>
      <c r="E6" s="15" t="s">
        <v>6</v>
      </c>
      <c r="F6" s="15" t="s">
        <v>22</v>
      </c>
      <c r="G6" s="15" t="s">
        <v>6</v>
      </c>
      <c r="H6" s="15" t="s">
        <v>6</v>
      </c>
      <c r="I6" s="15" t="s">
        <v>6</v>
      </c>
      <c r="J6" s="15" t="s">
        <v>6</v>
      </c>
      <c r="K6" s="15">
        <v>671</v>
      </c>
      <c r="L6" s="15" t="s">
        <v>6</v>
      </c>
      <c r="N6" s="12" t="s">
        <v>330</v>
      </c>
      <c r="P6">
        <f t="shared" si="0"/>
        <v>0</v>
      </c>
    </row>
    <row r="7" spans="1:16">
      <c r="A7" s="22" t="s">
        <v>23</v>
      </c>
      <c r="B7" s="15">
        <v>3607</v>
      </c>
      <c r="C7" s="15">
        <v>5</v>
      </c>
      <c r="D7" s="15" t="s">
        <v>24</v>
      </c>
      <c r="E7" s="15" t="s">
        <v>6</v>
      </c>
      <c r="F7" s="15" t="s">
        <v>25</v>
      </c>
      <c r="G7" s="15" t="s">
        <v>6</v>
      </c>
      <c r="H7" s="15" t="s">
        <v>6</v>
      </c>
      <c r="I7" s="15" t="s">
        <v>26</v>
      </c>
      <c r="J7" s="15" t="s">
        <v>27</v>
      </c>
      <c r="K7" s="15">
        <v>670</v>
      </c>
      <c r="L7" s="15" t="s">
        <v>6</v>
      </c>
      <c r="N7" s="10" t="s">
        <v>384</v>
      </c>
      <c r="P7">
        <f t="shared" si="0"/>
        <v>1</v>
      </c>
    </row>
    <row r="8" spans="1:16">
      <c r="A8" s="22" t="s">
        <v>28</v>
      </c>
      <c r="B8" s="15">
        <v>3657</v>
      </c>
      <c r="C8" s="15">
        <v>5</v>
      </c>
      <c r="D8" s="15" t="s">
        <v>6</v>
      </c>
      <c r="E8" s="15" t="s">
        <v>29</v>
      </c>
      <c r="F8" s="15" t="s">
        <v>30</v>
      </c>
      <c r="G8" s="15" t="s">
        <v>31</v>
      </c>
      <c r="H8" s="15" t="s">
        <v>6</v>
      </c>
      <c r="I8" s="15" t="s">
        <v>32</v>
      </c>
      <c r="J8" s="15" t="s">
        <v>6</v>
      </c>
      <c r="K8" s="15" t="s">
        <v>6</v>
      </c>
      <c r="L8" s="15">
        <v>609</v>
      </c>
      <c r="N8" s="3" t="s">
        <v>331</v>
      </c>
      <c r="P8">
        <f t="shared" si="0"/>
        <v>1</v>
      </c>
    </row>
    <row r="9" spans="1:16">
      <c r="A9" s="23" t="s">
        <v>33</v>
      </c>
      <c r="B9" s="15">
        <v>4050</v>
      </c>
      <c r="C9" s="15">
        <v>6</v>
      </c>
      <c r="D9" s="15" t="s">
        <v>34</v>
      </c>
      <c r="E9" s="15" t="s">
        <v>35</v>
      </c>
      <c r="F9" s="15" t="s">
        <v>36</v>
      </c>
      <c r="G9" s="15" t="s">
        <v>6</v>
      </c>
      <c r="H9" s="15" t="s">
        <v>6</v>
      </c>
      <c r="I9" s="15" t="s">
        <v>26</v>
      </c>
      <c r="J9" s="15" t="s">
        <v>27</v>
      </c>
      <c r="K9" s="15">
        <v>671</v>
      </c>
      <c r="L9" s="15" t="s">
        <v>6</v>
      </c>
      <c r="N9" s="13" t="s">
        <v>332</v>
      </c>
      <c r="P9">
        <f t="shared" si="0"/>
        <v>1</v>
      </c>
    </row>
    <row r="10" spans="1:16">
      <c r="A10" s="23" t="s">
        <v>123</v>
      </c>
      <c r="B10" s="15">
        <v>2581</v>
      </c>
      <c r="C10" s="15">
        <v>5</v>
      </c>
      <c r="D10" s="15" t="s">
        <v>37</v>
      </c>
      <c r="E10" s="15" t="s">
        <v>85</v>
      </c>
      <c r="F10" s="15" t="s">
        <v>124</v>
      </c>
      <c r="G10" s="15" t="s">
        <v>31</v>
      </c>
      <c r="H10" s="15" t="s">
        <v>6</v>
      </c>
      <c r="I10" s="15" t="s">
        <v>6</v>
      </c>
      <c r="J10" s="15" t="s">
        <v>6</v>
      </c>
      <c r="K10" s="15">
        <v>671</v>
      </c>
      <c r="L10" s="15" t="s">
        <v>6</v>
      </c>
      <c r="N10" s="4" t="s">
        <v>247</v>
      </c>
      <c r="P10">
        <f t="shared" si="0"/>
        <v>0</v>
      </c>
    </row>
    <row r="11" spans="1:16">
      <c r="A11" s="23" t="s">
        <v>125</v>
      </c>
      <c r="B11" s="15">
        <v>6088</v>
      </c>
      <c r="C11" s="15">
        <v>9</v>
      </c>
      <c r="D11" s="15" t="s">
        <v>126</v>
      </c>
      <c r="E11" s="15" t="s">
        <v>85</v>
      </c>
      <c r="F11" s="15" t="s">
        <v>127</v>
      </c>
      <c r="G11" s="15" t="s">
        <v>128</v>
      </c>
      <c r="H11" s="15" t="s">
        <v>129</v>
      </c>
      <c r="I11" s="15" t="s">
        <v>32</v>
      </c>
      <c r="J11" s="15" t="s">
        <v>130</v>
      </c>
      <c r="K11" s="15">
        <v>671</v>
      </c>
      <c r="L11" s="15">
        <v>1179</v>
      </c>
      <c r="N11" s="8" t="s">
        <v>393</v>
      </c>
      <c r="P11">
        <f t="shared" si="0"/>
        <v>1</v>
      </c>
    </row>
    <row r="12" spans="1:16">
      <c r="A12" s="23" t="s">
        <v>131</v>
      </c>
      <c r="B12" s="15">
        <v>4591</v>
      </c>
      <c r="C12" s="15">
        <v>7</v>
      </c>
      <c r="D12" s="15" t="s">
        <v>132</v>
      </c>
      <c r="E12" s="15" t="s">
        <v>35</v>
      </c>
      <c r="F12" s="15" t="s">
        <v>127</v>
      </c>
      <c r="G12" s="15" t="s">
        <v>133</v>
      </c>
      <c r="H12" s="15" t="s">
        <v>134</v>
      </c>
      <c r="I12" s="15" t="s">
        <v>135</v>
      </c>
      <c r="J12" s="15" t="s">
        <v>6</v>
      </c>
      <c r="K12" s="15">
        <v>671</v>
      </c>
      <c r="L12" s="15" t="s">
        <v>6</v>
      </c>
      <c r="N12" s="14" t="s">
        <v>333</v>
      </c>
      <c r="P12">
        <f t="shared" si="0"/>
        <v>1</v>
      </c>
    </row>
    <row r="13" spans="1:16">
      <c r="A13" s="23" t="s">
        <v>136</v>
      </c>
      <c r="B13" s="15">
        <v>3584</v>
      </c>
      <c r="C13" s="15">
        <v>5</v>
      </c>
      <c r="D13" s="15" t="s">
        <v>137</v>
      </c>
      <c r="E13" s="15" t="s">
        <v>6</v>
      </c>
      <c r="F13" s="15" t="s">
        <v>138</v>
      </c>
      <c r="G13" s="15" t="s">
        <v>6</v>
      </c>
      <c r="H13" s="15" t="s">
        <v>6</v>
      </c>
      <c r="I13" s="15" t="s">
        <v>26</v>
      </c>
      <c r="J13" s="15" t="s">
        <v>27</v>
      </c>
      <c r="K13" s="15">
        <v>671</v>
      </c>
      <c r="L13" s="15" t="s">
        <v>6</v>
      </c>
      <c r="N13" s="9" t="s">
        <v>334</v>
      </c>
      <c r="P13">
        <f t="shared" si="0"/>
        <v>1</v>
      </c>
    </row>
    <row r="14" spans="1:16">
      <c r="A14" s="23" t="s">
        <v>139</v>
      </c>
      <c r="B14" s="15">
        <v>3608</v>
      </c>
      <c r="C14" s="15">
        <v>5</v>
      </c>
      <c r="D14" s="15" t="s">
        <v>15</v>
      </c>
      <c r="E14" s="15" t="s">
        <v>6</v>
      </c>
      <c r="F14" s="15" t="s">
        <v>36</v>
      </c>
      <c r="G14" s="15" t="s">
        <v>6</v>
      </c>
      <c r="H14" s="15" t="s">
        <v>6</v>
      </c>
      <c r="I14" s="15" t="s">
        <v>26</v>
      </c>
      <c r="J14" s="15" t="s">
        <v>27</v>
      </c>
      <c r="K14" s="15">
        <v>671</v>
      </c>
      <c r="L14" s="15" t="s">
        <v>6</v>
      </c>
      <c r="N14" s="7" t="s">
        <v>335</v>
      </c>
      <c r="P14">
        <f t="shared" si="0"/>
        <v>1</v>
      </c>
    </row>
    <row r="15" spans="1:16">
      <c r="A15" s="23" t="s">
        <v>140</v>
      </c>
      <c r="B15" s="15">
        <v>6706</v>
      </c>
      <c r="C15" s="15">
        <v>9</v>
      </c>
      <c r="D15" s="15" t="s">
        <v>63</v>
      </c>
      <c r="E15" s="15" t="s">
        <v>85</v>
      </c>
      <c r="F15" s="15" t="s">
        <v>141</v>
      </c>
      <c r="G15" s="15">
        <v>109</v>
      </c>
      <c r="H15" s="15" t="s">
        <v>134</v>
      </c>
      <c r="I15" s="15" t="s">
        <v>142</v>
      </c>
      <c r="J15" s="15" t="s">
        <v>143</v>
      </c>
      <c r="K15" s="15">
        <v>671</v>
      </c>
      <c r="L15" s="15">
        <v>1179</v>
      </c>
      <c r="N15" s="1" t="s">
        <v>385</v>
      </c>
      <c r="P15">
        <f t="shared" si="0"/>
        <v>1</v>
      </c>
    </row>
    <row r="16" spans="1:16">
      <c r="A16" s="19" t="s">
        <v>2</v>
      </c>
      <c r="B16" s="15">
        <v>5888</v>
      </c>
      <c r="C16" s="15">
        <v>7</v>
      </c>
      <c r="D16" s="15" t="s">
        <v>3</v>
      </c>
      <c r="E16" s="15" t="s">
        <v>4</v>
      </c>
      <c r="F16" s="15" t="s">
        <v>5</v>
      </c>
      <c r="G16" s="15" t="s">
        <v>6</v>
      </c>
      <c r="H16" s="15" t="s">
        <v>6</v>
      </c>
      <c r="I16" s="15" t="s">
        <v>7</v>
      </c>
      <c r="J16" s="15" t="s">
        <v>8</v>
      </c>
      <c r="K16" s="15">
        <v>671</v>
      </c>
      <c r="L16" s="15" t="s">
        <v>9</v>
      </c>
      <c r="P16">
        <f t="shared" si="0"/>
        <v>1</v>
      </c>
    </row>
    <row r="17" spans="1:16">
      <c r="A17" s="20" t="s">
        <v>144</v>
      </c>
      <c r="B17" s="15">
        <v>3608</v>
      </c>
      <c r="C17" s="15">
        <v>5</v>
      </c>
      <c r="D17" s="15" t="s">
        <v>12</v>
      </c>
      <c r="E17" s="15" t="s">
        <v>6</v>
      </c>
      <c r="F17" s="15" t="s">
        <v>100</v>
      </c>
      <c r="G17" s="15" t="s">
        <v>6</v>
      </c>
      <c r="H17" s="15" t="s">
        <v>6</v>
      </c>
      <c r="I17" s="15" t="s">
        <v>145</v>
      </c>
      <c r="J17" s="15" t="s">
        <v>27</v>
      </c>
      <c r="K17" s="15">
        <v>671</v>
      </c>
      <c r="L17" s="15" t="s">
        <v>6</v>
      </c>
      <c r="P17">
        <f t="shared" si="0"/>
        <v>1</v>
      </c>
    </row>
    <row r="18" spans="1:16">
      <c r="A18" s="23" t="s">
        <v>146</v>
      </c>
      <c r="B18" s="15">
        <v>4046</v>
      </c>
      <c r="C18" s="15">
        <v>6</v>
      </c>
      <c r="D18" s="15" t="s">
        <v>63</v>
      </c>
      <c r="E18" s="15" t="s">
        <v>64</v>
      </c>
      <c r="F18" s="15" t="s">
        <v>36</v>
      </c>
      <c r="G18" s="15" t="s">
        <v>6</v>
      </c>
      <c r="H18" s="15" t="s">
        <v>6</v>
      </c>
      <c r="I18" s="15" t="s">
        <v>26</v>
      </c>
      <c r="J18" s="15" t="s">
        <v>27</v>
      </c>
      <c r="K18" s="15">
        <v>671</v>
      </c>
      <c r="L18" s="15" t="s">
        <v>6</v>
      </c>
      <c r="P18">
        <f t="shared" si="0"/>
        <v>1</v>
      </c>
    </row>
    <row r="19" spans="1:16">
      <c r="A19" s="21" t="s">
        <v>147</v>
      </c>
      <c r="B19" s="15">
        <v>2086</v>
      </c>
      <c r="C19" s="15">
        <v>3</v>
      </c>
      <c r="D19" s="15" t="s">
        <v>3</v>
      </c>
      <c r="E19" s="15" t="s">
        <v>6</v>
      </c>
      <c r="F19" s="15" t="s">
        <v>16</v>
      </c>
      <c r="G19" s="15" t="s">
        <v>6</v>
      </c>
      <c r="H19" s="15" t="s">
        <v>6</v>
      </c>
      <c r="I19" s="15" t="s">
        <v>6</v>
      </c>
      <c r="J19" s="15" t="s">
        <v>6</v>
      </c>
      <c r="K19" s="15">
        <v>671</v>
      </c>
      <c r="L19" s="15" t="s">
        <v>6</v>
      </c>
      <c r="P19">
        <f t="shared" si="0"/>
        <v>0</v>
      </c>
    </row>
    <row r="20" spans="1:16">
      <c r="A20" s="22" t="s">
        <v>148</v>
      </c>
      <c r="B20" s="15">
        <v>2937</v>
      </c>
      <c r="C20" s="15">
        <v>4</v>
      </c>
      <c r="D20" s="15" t="s">
        <v>18</v>
      </c>
      <c r="E20" s="15" t="s">
        <v>6</v>
      </c>
      <c r="F20" s="15" t="s">
        <v>36</v>
      </c>
      <c r="G20" s="15" t="s">
        <v>6</v>
      </c>
      <c r="H20" s="15" t="s">
        <v>6</v>
      </c>
      <c r="I20" s="15" t="s">
        <v>26</v>
      </c>
      <c r="J20" s="15" t="s">
        <v>27</v>
      </c>
      <c r="K20" s="15" t="s">
        <v>6</v>
      </c>
      <c r="L20" s="15" t="s">
        <v>6</v>
      </c>
      <c r="P20">
        <f t="shared" si="0"/>
        <v>0</v>
      </c>
    </row>
    <row r="21" spans="1:16">
      <c r="A21" s="22" t="s">
        <v>149</v>
      </c>
      <c r="B21" s="15">
        <v>5841</v>
      </c>
      <c r="C21" s="15">
        <v>7</v>
      </c>
      <c r="D21" s="15" t="s">
        <v>6</v>
      </c>
      <c r="E21" s="15" t="s">
        <v>85</v>
      </c>
      <c r="F21" s="15" t="s">
        <v>127</v>
      </c>
      <c r="G21" s="15" t="s">
        <v>31</v>
      </c>
      <c r="H21" s="15" t="s">
        <v>150</v>
      </c>
      <c r="I21" s="15" t="s">
        <v>32</v>
      </c>
      <c r="J21" s="15" t="s">
        <v>151</v>
      </c>
      <c r="K21" s="15" t="s">
        <v>6</v>
      </c>
      <c r="L21" s="15">
        <v>1173</v>
      </c>
      <c r="P21">
        <f t="shared" si="0"/>
        <v>1</v>
      </c>
    </row>
    <row r="22" spans="1:16">
      <c r="A22" s="25" t="s">
        <v>373</v>
      </c>
      <c r="B22" s="15">
        <v>3006</v>
      </c>
      <c r="C22" s="15">
        <v>4</v>
      </c>
      <c r="D22" s="15" t="s">
        <v>6</v>
      </c>
      <c r="E22" s="18" t="s">
        <v>114</v>
      </c>
      <c r="F22" s="18" t="s">
        <v>115</v>
      </c>
      <c r="G22" s="18" t="s">
        <v>31</v>
      </c>
      <c r="H22" s="15" t="s">
        <v>6</v>
      </c>
      <c r="I22" s="18" t="s">
        <v>32</v>
      </c>
      <c r="J22" s="15" t="s">
        <v>6</v>
      </c>
      <c r="K22" s="15" t="s">
        <v>6</v>
      </c>
      <c r="L22" s="15" t="s">
        <v>6</v>
      </c>
      <c r="P22">
        <f t="shared" si="0"/>
        <v>0</v>
      </c>
    </row>
    <row r="23" spans="1:16">
      <c r="A23" s="31" t="s">
        <v>347</v>
      </c>
      <c r="B23" s="15">
        <v>3143</v>
      </c>
      <c r="C23" s="15">
        <v>4</v>
      </c>
      <c r="D23" s="18" t="s">
        <v>45</v>
      </c>
      <c r="E23" s="18" t="s">
        <v>41</v>
      </c>
      <c r="F23" s="18" t="s">
        <v>46</v>
      </c>
      <c r="G23" s="18" t="s">
        <v>31</v>
      </c>
      <c r="H23" s="15" t="s">
        <v>6</v>
      </c>
      <c r="I23" s="15" t="s">
        <v>6</v>
      </c>
      <c r="J23" s="15" t="s">
        <v>6</v>
      </c>
      <c r="K23" s="15" t="s">
        <v>6</v>
      </c>
      <c r="L23" s="15" t="s">
        <v>6</v>
      </c>
      <c r="N23" s="33"/>
      <c r="P23">
        <f t="shared" si="0"/>
        <v>0</v>
      </c>
    </row>
    <row r="24" spans="1:16">
      <c r="A24" s="22" t="s">
        <v>357</v>
      </c>
      <c r="B24" s="15">
        <v>4827</v>
      </c>
      <c r="C24" s="15">
        <v>7</v>
      </c>
      <c r="D24" s="18" t="s">
        <v>24</v>
      </c>
      <c r="E24" s="18" t="s">
        <v>69</v>
      </c>
      <c r="F24" s="18" t="s">
        <v>70</v>
      </c>
      <c r="G24" s="18" t="s">
        <v>31</v>
      </c>
      <c r="H24" s="15" t="s">
        <v>6</v>
      </c>
      <c r="I24" s="18" t="s">
        <v>71</v>
      </c>
      <c r="J24" s="15" t="s">
        <v>6</v>
      </c>
      <c r="K24" s="18">
        <v>671</v>
      </c>
      <c r="L24" s="18">
        <v>658</v>
      </c>
      <c r="P24">
        <f t="shared" si="0"/>
        <v>1</v>
      </c>
    </row>
    <row r="25" spans="1:16">
      <c r="A25" s="22" t="s">
        <v>379</v>
      </c>
      <c r="B25" s="15">
        <v>1688</v>
      </c>
      <c r="C25" s="15">
        <v>4</v>
      </c>
      <c r="D25" s="18" t="s">
        <v>21</v>
      </c>
      <c r="E25" s="18" t="s">
        <v>120</v>
      </c>
      <c r="F25" s="18" t="s">
        <v>121</v>
      </c>
      <c r="G25" s="18" t="s">
        <v>31</v>
      </c>
      <c r="H25" s="15" t="s">
        <v>6</v>
      </c>
      <c r="I25" s="15" t="s">
        <v>6</v>
      </c>
      <c r="J25" s="15" t="s">
        <v>6</v>
      </c>
      <c r="K25" s="15" t="s">
        <v>6</v>
      </c>
      <c r="L25" s="15" t="s">
        <v>6</v>
      </c>
      <c r="P25">
        <f t="shared" si="0"/>
        <v>0</v>
      </c>
    </row>
    <row r="26" spans="1:16">
      <c r="A26" s="22" t="s">
        <v>376</v>
      </c>
      <c r="B26" s="15">
        <v>6348</v>
      </c>
      <c r="C26" s="15">
        <v>9</v>
      </c>
      <c r="D26" s="18" t="s">
        <v>72</v>
      </c>
      <c r="E26" s="18" t="s">
        <v>97</v>
      </c>
      <c r="F26" s="18" t="s">
        <v>95</v>
      </c>
      <c r="G26" s="18" t="s">
        <v>31</v>
      </c>
      <c r="H26" s="18" t="s">
        <v>117</v>
      </c>
      <c r="I26" s="18" t="s">
        <v>32</v>
      </c>
      <c r="J26" s="18" t="s">
        <v>118</v>
      </c>
      <c r="K26" s="18">
        <v>671</v>
      </c>
      <c r="L26" s="18">
        <v>580</v>
      </c>
      <c r="P26">
        <f t="shared" si="0"/>
        <v>1</v>
      </c>
    </row>
    <row r="27" spans="1:16">
      <c r="A27" s="22" t="s">
        <v>364</v>
      </c>
      <c r="B27" s="15">
        <v>6555</v>
      </c>
      <c r="C27" s="15">
        <v>9</v>
      </c>
      <c r="D27" s="18" t="s">
        <v>12</v>
      </c>
      <c r="E27" s="18" t="s">
        <v>85</v>
      </c>
      <c r="F27" s="18" t="s">
        <v>86</v>
      </c>
      <c r="G27" s="18" t="s">
        <v>31</v>
      </c>
      <c r="H27" s="18" t="s">
        <v>87</v>
      </c>
      <c r="I27" s="18" t="s">
        <v>32</v>
      </c>
      <c r="J27" s="18" t="s">
        <v>88</v>
      </c>
      <c r="K27" s="18">
        <v>671</v>
      </c>
      <c r="L27" s="18">
        <v>817</v>
      </c>
      <c r="P27">
        <f t="shared" si="0"/>
        <v>1</v>
      </c>
    </row>
    <row r="28" spans="1:16">
      <c r="A28" s="22" t="s">
        <v>365</v>
      </c>
      <c r="B28" s="15">
        <v>6320</v>
      </c>
      <c r="C28" s="15">
        <v>9</v>
      </c>
      <c r="D28" s="18" t="s">
        <v>45</v>
      </c>
      <c r="E28" s="18" t="s">
        <v>41</v>
      </c>
      <c r="F28" s="18" t="s">
        <v>92</v>
      </c>
      <c r="G28" s="18" t="s">
        <v>31</v>
      </c>
      <c r="H28" s="18" t="s">
        <v>87</v>
      </c>
      <c r="I28" s="18" t="s">
        <v>93</v>
      </c>
      <c r="J28" s="18" t="s">
        <v>94</v>
      </c>
      <c r="K28" s="18">
        <v>671</v>
      </c>
      <c r="L28" s="18">
        <v>658</v>
      </c>
      <c r="P28">
        <f t="shared" si="0"/>
        <v>1</v>
      </c>
    </row>
    <row r="29" spans="1:16">
      <c r="A29" s="22" t="s">
        <v>370</v>
      </c>
      <c r="B29" s="15">
        <v>355</v>
      </c>
      <c r="C29" s="15">
        <v>1</v>
      </c>
      <c r="D29" s="15" t="s">
        <v>6</v>
      </c>
      <c r="E29" s="15" t="s">
        <v>6</v>
      </c>
      <c r="F29" s="15" t="s">
        <v>6</v>
      </c>
      <c r="G29" s="15" t="s">
        <v>6</v>
      </c>
      <c r="H29" s="15" t="s">
        <v>6</v>
      </c>
      <c r="I29" s="18" t="s">
        <v>32</v>
      </c>
      <c r="J29" s="15" t="s">
        <v>6</v>
      </c>
      <c r="K29" s="15" t="s">
        <v>6</v>
      </c>
      <c r="L29" s="15" t="s">
        <v>6</v>
      </c>
      <c r="P29">
        <f t="shared" si="0"/>
        <v>0</v>
      </c>
    </row>
    <row r="30" spans="1:16">
      <c r="A30" s="22" t="s">
        <v>360</v>
      </c>
      <c r="B30" s="15">
        <v>5639</v>
      </c>
      <c r="C30" s="15">
        <v>8</v>
      </c>
      <c r="D30" s="18" t="s">
        <v>72</v>
      </c>
      <c r="E30" s="18" t="s">
        <v>69</v>
      </c>
      <c r="F30" s="18" t="s">
        <v>73</v>
      </c>
      <c r="G30" s="18" t="s">
        <v>31</v>
      </c>
      <c r="H30" s="18" t="s">
        <v>51</v>
      </c>
      <c r="I30" s="18" t="s">
        <v>74</v>
      </c>
      <c r="J30" s="18" t="s">
        <v>75</v>
      </c>
      <c r="K30" s="18">
        <v>663</v>
      </c>
      <c r="L30" s="15" t="s">
        <v>6</v>
      </c>
      <c r="P30">
        <f t="shared" si="0"/>
        <v>1</v>
      </c>
    </row>
    <row r="31" spans="1:16">
      <c r="A31" s="22" t="s">
        <v>361</v>
      </c>
      <c r="B31" s="15">
        <v>5742</v>
      </c>
      <c r="C31" s="15">
        <v>8</v>
      </c>
      <c r="D31" s="18" t="s">
        <v>37</v>
      </c>
      <c r="E31" s="18" t="s">
        <v>69</v>
      </c>
      <c r="F31" s="18" t="s">
        <v>73</v>
      </c>
      <c r="G31" s="18" t="s">
        <v>31</v>
      </c>
      <c r="H31" s="18" t="s">
        <v>51</v>
      </c>
      <c r="I31" s="18" t="s">
        <v>32</v>
      </c>
      <c r="J31" s="18" t="s">
        <v>78</v>
      </c>
      <c r="K31" s="18">
        <v>671</v>
      </c>
      <c r="L31" s="15" t="s">
        <v>6</v>
      </c>
      <c r="P31">
        <f t="shared" si="0"/>
        <v>1</v>
      </c>
    </row>
    <row r="32" spans="1:16">
      <c r="A32" s="22" t="s">
        <v>358</v>
      </c>
      <c r="B32" s="15">
        <v>5338</v>
      </c>
      <c r="C32" s="15">
        <v>8</v>
      </c>
      <c r="D32" s="18" t="s">
        <v>45</v>
      </c>
      <c r="E32" s="18" t="s">
        <v>79</v>
      </c>
      <c r="F32" s="18" t="s">
        <v>80</v>
      </c>
      <c r="G32" s="18" t="s">
        <v>31</v>
      </c>
      <c r="H32" s="18" t="s">
        <v>81</v>
      </c>
      <c r="I32" s="18" t="s">
        <v>71</v>
      </c>
      <c r="J32" s="15" t="s">
        <v>6</v>
      </c>
      <c r="K32" s="18" t="s">
        <v>82</v>
      </c>
      <c r="L32" s="18">
        <v>658</v>
      </c>
      <c r="P32">
        <f t="shared" si="0"/>
        <v>1</v>
      </c>
    </row>
    <row r="33" spans="1:16">
      <c r="A33" s="22" t="s">
        <v>380</v>
      </c>
      <c r="B33" s="15">
        <v>2678</v>
      </c>
      <c r="C33" s="15">
        <v>3</v>
      </c>
      <c r="D33" s="15" t="s">
        <v>6</v>
      </c>
      <c r="E33" s="15" t="s">
        <v>65</v>
      </c>
      <c r="F33" s="15" t="s">
        <v>282</v>
      </c>
      <c r="G33" s="15" t="s">
        <v>31</v>
      </c>
      <c r="H33" s="15" t="s">
        <v>6</v>
      </c>
      <c r="I33" s="15" t="s">
        <v>6</v>
      </c>
      <c r="J33" s="15" t="s">
        <v>6</v>
      </c>
      <c r="K33" s="15" t="s">
        <v>6</v>
      </c>
      <c r="L33" s="15" t="s">
        <v>6</v>
      </c>
      <c r="P33">
        <f t="shared" si="0"/>
        <v>0</v>
      </c>
    </row>
    <row r="34" spans="1:16">
      <c r="A34" s="25" t="s">
        <v>381</v>
      </c>
      <c r="B34" s="15">
        <v>2517</v>
      </c>
      <c r="C34" s="15">
        <v>4</v>
      </c>
      <c r="D34" s="15" t="s">
        <v>322</v>
      </c>
      <c r="E34" s="15" t="s">
        <v>41</v>
      </c>
      <c r="F34" s="15" t="s">
        <v>16</v>
      </c>
      <c r="G34" s="15" t="s">
        <v>6</v>
      </c>
      <c r="H34" s="15" t="s">
        <v>6</v>
      </c>
      <c r="I34" s="15" t="s">
        <v>6</v>
      </c>
      <c r="J34" s="15" t="s">
        <v>6</v>
      </c>
      <c r="K34" s="15" t="s">
        <v>91</v>
      </c>
      <c r="L34" s="15" t="s">
        <v>6</v>
      </c>
      <c r="P34">
        <f t="shared" si="0"/>
        <v>0</v>
      </c>
    </row>
    <row r="35" spans="1:16">
      <c r="A35" s="25" t="s">
        <v>351</v>
      </c>
      <c r="B35" s="15">
        <v>3631</v>
      </c>
      <c r="C35" s="15">
        <v>5</v>
      </c>
      <c r="D35" s="18" t="s">
        <v>50</v>
      </c>
      <c r="E35" s="15" t="s">
        <v>6</v>
      </c>
      <c r="F35" s="18" t="s">
        <v>48</v>
      </c>
      <c r="G35" s="18" t="s">
        <v>31</v>
      </c>
      <c r="H35" s="18" t="s">
        <v>51</v>
      </c>
      <c r="I35" s="18" t="s">
        <v>32</v>
      </c>
      <c r="J35" s="15" t="s">
        <v>6</v>
      </c>
      <c r="K35" s="15" t="s">
        <v>6</v>
      </c>
      <c r="L35" s="15" t="s">
        <v>6</v>
      </c>
      <c r="P35">
        <f t="shared" si="0"/>
        <v>1</v>
      </c>
    </row>
    <row r="36" spans="1:16">
      <c r="A36" s="25" t="s">
        <v>152</v>
      </c>
      <c r="B36" s="15">
        <v>6477</v>
      </c>
      <c r="C36" s="15">
        <v>8</v>
      </c>
      <c r="D36" s="15" t="s">
        <v>153</v>
      </c>
      <c r="E36" s="15" t="s">
        <v>6</v>
      </c>
      <c r="F36" s="15" t="s">
        <v>141</v>
      </c>
      <c r="G36" s="15" t="s">
        <v>154</v>
      </c>
      <c r="H36" s="15" t="s">
        <v>155</v>
      </c>
      <c r="I36" s="15" t="s">
        <v>156</v>
      </c>
      <c r="J36" s="15" t="s">
        <v>157</v>
      </c>
      <c r="K36" s="15" t="s">
        <v>99</v>
      </c>
      <c r="L36" s="15">
        <v>1179</v>
      </c>
      <c r="P36">
        <f t="shared" si="0"/>
        <v>1</v>
      </c>
    </row>
    <row r="37" spans="1:16">
      <c r="A37" s="28" t="s">
        <v>158</v>
      </c>
      <c r="B37" s="15">
        <v>5376</v>
      </c>
      <c r="C37" s="15">
        <v>9</v>
      </c>
      <c r="D37" s="15" t="s">
        <v>45</v>
      </c>
      <c r="E37" s="15" t="s">
        <v>97</v>
      </c>
      <c r="F37" s="15" t="s">
        <v>159</v>
      </c>
      <c r="G37" s="15" t="s">
        <v>31</v>
      </c>
      <c r="H37" s="15" t="s">
        <v>160</v>
      </c>
      <c r="I37" s="15" t="s">
        <v>161</v>
      </c>
      <c r="J37" s="15" t="s">
        <v>27</v>
      </c>
      <c r="K37" s="15">
        <v>671</v>
      </c>
      <c r="L37" s="15">
        <v>376</v>
      </c>
      <c r="P37">
        <f t="shared" si="0"/>
        <v>1</v>
      </c>
    </row>
    <row r="38" spans="1:16">
      <c r="A38" s="20" t="s">
        <v>162</v>
      </c>
      <c r="B38" s="15">
        <v>3608</v>
      </c>
      <c r="C38" s="15">
        <v>5</v>
      </c>
      <c r="D38" s="15" t="s">
        <v>12</v>
      </c>
      <c r="E38" s="15" t="s">
        <v>6</v>
      </c>
      <c r="F38" s="15" t="s">
        <v>36</v>
      </c>
      <c r="G38" s="15" t="s">
        <v>6</v>
      </c>
      <c r="H38" s="15" t="s">
        <v>6</v>
      </c>
      <c r="I38" s="15" t="s">
        <v>163</v>
      </c>
      <c r="J38" s="15" t="s">
        <v>27</v>
      </c>
      <c r="K38" s="15">
        <v>671</v>
      </c>
      <c r="L38" s="15" t="s">
        <v>6</v>
      </c>
      <c r="P38">
        <f t="shared" si="0"/>
        <v>1</v>
      </c>
    </row>
    <row r="39" spans="1:16">
      <c r="A39" s="22" t="s">
        <v>346</v>
      </c>
      <c r="B39" s="15">
        <v>4535</v>
      </c>
      <c r="C39" s="15">
        <v>6</v>
      </c>
      <c r="D39" s="18" t="s">
        <v>21</v>
      </c>
      <c r="E39" s="18" t="s">
        <v>41</v>
      </c>
      <c r="F39" s="18" t="s">
        <v>42</v>
      </c>
      <c r="G39" s="18" t="s">
        <v>31</v>
      </c>
      <c r="H39" s="15" t="s">
        <v>6</v>
      </c>
      <c r="I39" s="18" t="s">
        <v>43</v>
      </c>
      <c r="J39" s="18" t="s">
        <v>44</v>
      </c>
      <c r="K39" s="15" t="s">
        <v>6</v>
      </c>
      <c r="L39" s="15" t="s">
        <v>6</v>
      </c>
      <c r="P39">
        <f t="shared" si="0"/>
        <v>1</v>
      </c>
    </row>
    <row r="40" spans="1:16">
      <c r="A40" s="22" t="s">
        <v>386</v>
      </c>
      <c r="B40" s="15">
        <v>6957</v>
      </c>
      <c r="C40" s="15">
        <v>9</v>
      </c>
      <c r="D40" s="15" t="s">
        <v>21</v>
      </c>
      <c r="E40" s="15" t="s">
        <v>60</v>
      </c>
      <c r="F40" s="15" t="s">
        <v>141</v>
      </c>
      <c r="G40" s="15" t="s">
        <v>31</v>
      </c>
      <c r="H40" s="15" t="s">
        <v>164</v>
      </c>
      <c r="I40" s="15" t="s">
        <v>106</v>
      </c>
      <c r="J40" s="15" t="s">
        <v>165</v>
      </c>
      <c r="K40" s="15">
        <v>671</v>
      </c>
      <c r="L40" s="15">
        <v>1179</v>
      </c>
      <c r="P40">
        <f t="shared" si="0"/>
        <v>1</v>
      </c>
    </row>
    <row r="41" spans="1:16">
      <c r="A41" s="22" t="s">
        <v>350</v>
      </c>
      <c r="B41" s="15">
        <v>4156</v>
      </c>
      <c r="C41" s="15">
        <v>6</v>
      </c>
      <c r="D41" s="18" t="s">
        <v>37</v>
      </c>
      <c r="E41" s="18" t="s">
        <v>41</v>
      </c>
      <c r="F41" s="18" t="s">
        <v>48</v>
      </c>
      <c r="G41" s="18" t="s">
        <v>31</v>
      </c>
      <c r="H41" s="15" t="s">
        <v>6</v>
      </c>
      <c r="I41" s="18" t="s">
        <v>49</v>
      </c>
      <c r="J41" s="15" t="s">
        <v>6</v>
      </c>
      <c r="K41" s="15" t="s">
        <v>6</v>
      </c>
      <c r="L41" s="18">
        <v>658</v>
      </c>
      <c r="P41">
        <f t="shared" si="0"/>
        <v>1</v>
      </c>
    </row>
    <row r="42" spans="1:16">
      <c r="A42" s="22" t="s">
        <v>359</v>
      </c>
      <c r="B42" s="15">
        <v>6561</v>
      </c>
      <c r="C42" s="15">
        <v>9</v>
      </c>
      <c r="D42" s="18" t="s">
        <v>24</v>
      </c>
      <c r="E42" s="18" t="s">
        <v>65</v>
      </c>
      <c r="F42" s="18" t="s">
        <v>66</v>
      </c>
      <c r="G42" s="18" t="s">
        <v>31</v>
      </c>
      <c r="H42" s="18" t="s">
        <v>67</v>
      </c>
      <c r="I42" s="18" t="s">
        <v>32</v>
      </c>
      <c r="J42" s="18" t="s">
        <v>68</v>
      </c>
      <c r="K42" s="18">
        <v>671</v>
      </c>
      <c r="L42" s="18">
        <v>817</v>
      </c>
      <c r="P42">
        <f t="shared" si="0"/>
        <v>1</v>
      </c>
    </row>
    <row r="43" spans="1:16">
      <c r="A43" s="23" t="s">
        <v>166</v>
      </c>
      <c r="B43" s="15">
        <v>6957</v>
      </c>
      <c r="C43" s="15">
        <v>9</v>
      </c>
      <c r="D43" s="15" t="s">
        <v>52</v>
      </c>
      <c r="E43" s="15" t="s">
        <v>97</v>
      </c>
      <c r="F43" s="15" t="s">
        <v>127</v>
      </c>
      <c r="G43" s="15" t="s">
        <v>31</v>
      </c>
      <c r="H43" s="15" t="s">
        <v>167</v>
      </c>
      <c r="I43" s="15" t="s">
        <v>32</v>
      </c>
      <c r="J43" s="15" t="s">
        <v>168</v>
      </c>
      <c r="K43" s="15">
        <v>671</v>
      </c>
      <c r="L43" s="15">
        <v>1179</v>
      </c>
      <c r="P43">
        <f t="shared" si="0"/>
        <v>1</v>
      </c>
    </row>
    <row r="44" spans="1:16">
      <c r="A44" s="23" t="s">
        <v>169</v>
      </c>
      <c r="B44" s="15">
        <v>4046</v>
      </c>
      <c r="C44" s="15">
        <v>6</v>
      </c>
      <c r="D44" s="15" t="s">
        <v>72</v>
      </c>
      <c r="E44" s="15" t="s">
        <v>170</v>
      </c>
      <c r="F44" s="15" t="s">
        <v>36</v>
      </c>
      <c r="G44" s="15" t="s">
        <v>6</v>
      </c>
      <c r="H44" s="15" t="s">
        <v>6</v>
      </c>
      <c r="I44" s="15" t="s">
        <v>26</v>
      </c>
      <c r="J44" s="15" t="s">
        <v>27</v>
      </c>
      <c r="K44" s="15">
        <v>671</v>
      </c>
      <c r="L44" s="15" t="s">
        <v>6</v>
      </c>
      <c r="P44">
        <f t="shared" si="0"/>
        <v>1</v>
      </c>
    </row>
    <row r="45" spans="1:16">
      <c r="A45" s="24" t="s">
        <v>354</v>
      </c>
      <c r="B45" s="15">
        <v>2597</v>
      </c>
      <c r="C45" s="15">
        <v>4</v>
      </c>
      <c r="D45" s="18" t="s">
        <v>37</v>
      </c>
      <c r="E45" s="18" t="s">
        <v>58</v>
      </c>
      <c r="F45" s="18" t="s">
        <v>59</v>
      </c>
      <c r="G45" s="15" t="s">
        <v>6</v>
      </c>
      <c r="H45" s="18" t="s">
        <v>47</v>
      </c>
      <c r="I45" s="15" t="s">
        <v>6</v>
      </c>
      <c r="J45" s="15" t="s">
        <v>6</v>
      </c>
      <c r="K45" s="15" t="s">
        <v>6</v>
      </c>
      <c r="L45" s="15" t="s">
        <v>6</v>
      </c>
      <c r="P45">
        <f t="shared" si="0"/>
        <v>0</v>
      </c>
    </row>
    <row r="46" spans="1:16">
      <c r="A46" s="22" t="s">
        <v>345</v>
      </c>
      <c r="B46" s="15">
        <v>6426</v>
      </c>
      <c r="C46" s="15">
        <v>9</v>
      </c>
      <c r="D46" s="18" t="s">
        <v>37</v>
      </c>
      <c r="E46" s="15" t="s">
        <v>6</v>
      </c>
      <c r="F46" s="18" t="s">
        <v>38</v>
      </c>
      <c r="G46" s="18" t="s">
        <v>31</v>
      </c>
      <c r="H46" s="18" t="s">
        <v>39</v>
      </c>
      <c r="I46" s="18" t="s">
        <v>32</v>
      </c>
      <c r="J46" s="18" t="s">
        <v>40</v>
      </c>
      <c r="K46" s="18">
        <v>671</v>
      </c>
      <c r="L46" s="18">
        <v>658</v>
      </c>
      <c r="P46">
        <f t="shared" si="0"/>
        <v>1</v>
      </c>
    </row>
    <row r="47" spans="1:16">
      <c r="A47" s="29" t="s">
        <v>171</v>
      </c>
      <c r="B47" s="15">
        <v>2086</v>
      </c>
      <c r="C47" s="15">
        <v>3</v>
      </c>
      <c r="D47" s="15" t="s">
        <v>15</v>
      </c>
      <c r="E47" s="15" t="s">
        <v>6</v>
      </c>
      <c r="F47" s="15" t="s">
        <v>19</v>
      </c>
      <c r="G47" s="15" t="s">
        <v>6</v>
      </c>
      <c r="H47" s="15" t="s">
        <v>6</v>
      </c>
      <c r="I47" s="15" t="s">
        <v>6</v>
      </c>
      <c r="J47" s="15" t="s">
        <v>6</v>
      </c>
      <c r="K47" s="15">
        <v>671</v>
      </c>
      <c r="L47" s="15" t="s">
        <v>6</v>
      </c>
      <c r="P47">
        <f t="shared" si="0"/>
        <v>0</v>
      </c>
    </row>
    <row r="48" spans="1:16">
      <c r="A48" s="29" t="s">
        <v>172</v>
      </c>
      <c r="B48" s="15">
        <v>2086</v>
      </c>
      <c r="C48" s="15">
        <v>3</v>
      </c>
      <c r="D48" s="15" t="s">
        <v>52</v>
      </c>
      <c r="E48" s="15" t="s">
        <v>6</v>
      </c>
      <c r="F48" s="15" t="s">
        <v>19</v>
      </c>
      <c r="G48" s="15" t="s">
        <v>6</v>
      </c>
      <c r="H48" s="15" t="s">
        <v>6</v>
      </c>
      <c r="I48" s="15" t="s">
        <v>6</v>
      </c>
      <c r="J48" s="15" t="s">
        <v>6</v>
      </c>
      <c r="K48" s="15">
        <v>671</v>
      </c>
      <c r="L48" s="15" t="s">
        <v>6</v>
      </c>
      <c r="P48">
        <f t="shared" si="0"/>
        <v>0</v>
      </c>
    </row>
    <row r="49" spans="1:16">
      <c r="A49" s="29" t="s">
        <v>173</v>
      </c>
      <c r="B49" s="15">
        <v>2524</v>
      </c>
      <c r="C49" s="15">
        <v>4</v>
      </c>
      <c r="D49" s="15" t="s">
        <v>18</v>
      </c>
      <c r="E49" s="15" t="s">
        <v>97</v>
      </c>
      <c r="F49" s="15" t="s">
        <v>174</v>
      </c>
      <c r="G49" s="15" t="s">
        <v>6</v>
      </c>
      <c r="H49" s="15" t="s">
        <v>6</v>
      </c>
      <c r="I49" s="15" t="s">
        <v>6</v>
      </c>
      <c r="J49" s="15" t="s">
        <v>6</v>
      </c>
      <c r="K49" s="15">
        <v>671</v>
      </c>
      <c r="L49" s="15" t="s">
        <v>6</v>
      </c>
      <c r="P49">
        <f t="shared" si="0"/>
        <v>0</v>
      </c>
    </row>
    <row r="50" spans="1:16">
      <c r="A50" s="20" t="s">
        <v>175</v>
      </c>
      <c r="B50" s="15">
        <v>2983</v>
      </c>
      <c r="C50" s="15">
        <v>3</v>
      </c>
      <c r="D50" s="15" t="s">
        <v>176</v>
      </c>
      <c r="E50" s="15" t="s">
        <v>6</v>
      </c>
      <c r="F50" s="15" t="s">
        <v>36</v>
      </c>
      <c r="G50" s="15" t="s">
        <v>6</v>
      </c>
      <c r="H50" s="15" t="s">
        <v>6</v>
      </c>
      <c r="I50" s="15" t="s">
        <v>6</v>
      </c>
      <c r="J50" s="15" t="s">
        <v>6</v>
      </c>
      <c r="K50" s="15">
        <v>671</v>
      </c>
      <c r="L50" s="15" t="s">
        <v>6</v>
      </c>
      <c r="P50">
        <f t="shared" si="0"/>
        <v>0</v>
      </c>
    </row>
    <row r="51" spans="1:16">
      <c r="A51" s="20" t="s">
        <v>177</v>
      </c>
      <c r="B51" s="15">
        <v>5986</v>
      </c>
      <c r="C51" s="15">
        <v>9</v>
      </c>
      <c r="D51" s="15" t="s">
        <v>176</v>
      </c>
      <c r="E51" s="15" t="s">
        <v>170</v>
      </c>
      <c r="F51" s="15" t="s">
        <v>178</v>
      </c>
      <c r="G51" s="15" t="s">
        <v>179</v>
      </c>
      <c r="H51" s="15" t="s">
        <v>180</v>
      </c>
      <c r="I51" s="15" t="s">
        <v>62</v>
      </c>
      <c r="J51" s="15" t="s">
        <v>130</v>
      </c>
      <c r="K51" s="15">
        <v>671</v>
      </c>
      <c r="L51" s="15">
        <v>1078</v>
      </c>
      <c r="P51">
        <f t="shared" si="0"/>
        <v>1</v>
      </c>
    </row>
    <row r="52" spans="1:16">
      <c r="A52" s="27" t="s">
        <v>181</v>
      </c>
      <c r="B52" s="15">
        <v>6957</v>
      </c>
      <c r="C52" s="15">
        <v>9</v>
      </c>
      <c r="D52" s="15" t="s">
        <v>182</v>
      </c>
      <c r="E52" s="15" t="s">
        <v>64</v>
      </c>
      <c r="F52" s="15" t="s">
        <v>183</v>
      </c>
      <c r="G52" s="15" t="s">
        <v>31</v>
      </c>
      <c r="H52" s="15" t="s">
        <v>184</v>
      </c>
      <c r="I52" s="15" t="s">
        <v>71</v>
      </c>
      <c r="J52" s="15" t="s">
        <v>185</v>
      </c>
      <c r="K52" s="15">
        <v>671</v>
      </c>
      <c r="L52" s="15" t="s">
        <v>186</v>
      </c>
      <c r="P52">
        <f t="shared" si="0"/>
        <v>1</v>
      </c>
    </row>
    <row r="53" spans="1:16">
      <c r="A53" s="27" t="s">
        <v>356</v>
      </c>
      <c r="B53" s="15">
        <v>2345</v>
      </c>
      <c r="C53" s="15">
        <v>5</v>
      </c>
      <c r="D53" s="18" t="s">
        <v>63</v>
      </c>
      <c r="E53" s="18" t="s">
        <v>64</v>
      </c>
      <c r="F53" s="15" t="s">
        <v>6</v>
      </c>
      <c r="G53" s="18" t="s">
        <v>31</v>
      </c>
      <c r="H53" s="15" t="s">
        <v>6</v>
      </c>
      <c r="I53" s="15" t="s">
        <v>6</v>
      </c>
      <c r="J53" s="15" t="s">
        <v>6</v>
      </c>
      <c r="K53" s="18">
        <v>671</v>
      </c>
      <c r="L53" s="15" t="s">
        <v>6</v>
      </c>
      <c r="P53">
        <f t="shared" si="0"/>
        <v>0</v>
      </c>
    </row>
    <row r="54" spans="1:16">
      <c r="A54" s="27" t="s">
        <v>368</v>
      </c>
      <c r="B54" s="15">
        <v>4065</v>
      </c>
      <c r="C54" s="15">
        <v>6</v>
      </c>
      <c r="D54" s="18" t="s">
        <v>45</v>
      </c>
      <c r="E54" s="18" t="s">
        <v>41</v>
      </c>
      <c r="F54" s="18" t="s">
        <v>73</v>
      </c>
      <c r="G54" s="18" t="s">
        <v>31</v>
      </c>
      <c r="H54" s="18" t="s">
        <v>96</v>
      </c>
      <c r="I54" s="18" t="s">
        <v>32</v>
      </c>
      <c r="J54" s="15" t="s">
        <v>6</v>
      </c>
      <c r="K54" s="15" t="s">
        <v>6</v>
      </c>
      <c r="L54" s="15" t="s">
        <v>6</v>
      </c>
      <c r="P54">
        <f t="shared" si="0"/>
        <v>1</v>
      </c>
    </row>
    <row r="55" spans="1:16">
      <c r="A55" s="27" t="s">
        <v>187</v>
      </c>
      <c r="B55" s="15">
        <v>3577</v>
      </c>
      <c r="C55" s="15">
        <v>5</v>
      </c>
      <c r="D55" s="15" t="s">
        <v>45</v>
      </c>
      <c r="E55" s="15" t="s">
        <v>6</v>
      </c>
      <c r="F55" s="15" t="s">
        <v>25</v>
      </c>
      <c r="G55" s="15" t="s">
        <v>6</v>
      </c>
      <c r="H55" s="15" t="s">
        <v>6</v>
      </c>
      <c r="I55" s="15" t="s">
        <v>26</v>
      </c>
      <c r="J55" s="15" t="s">
        <v>27</v>
      </c>
      <c r="K55" s="15">
        <v>640</v>
      </c>
      <c r="L55" s="15" t="s">
        <v>6</v>
      </c>
      <c r="P55">
        <f t="shared" si="0"/>
        <v>1</v>
      </c>
    </row>
    <row r="56" spans="1:16">
      <c r="A56" s="27" t="s">
        <v>375</v>
      </c>
      <c r="B56" s="15">
        <v>3778</v>
      </c>
      <c r="C56" s="15">
        <v>5</v>
      </c>
      <c r="D56" s="18" t="s">
        <v>15</v>
      </c>
      <c r="E56" s="18" t="s">
        <v>64</v>
      </c>
      <c r="F56" s="18" t="s">
        <v>115</v>
      </c>
      <c r="G56" s="15" t="s">
        <v>6</v>
      </c>
      <c r="H56" s="15" t="s">
        <v>6</v>
      </c>
      <c r="I56" s="18" t="s">
        <v>32</v>
      </c>
      <c r="J56" s="15" t="s">
        <v>6</v>
      </c>
      <c r="K56" s="18">
        <v>671</v>
      </c>
      <c r="L56" s="15" t="s">
        <v>6</v>
      </c>
      <c r="P56">
        <f t="shared" si="0"/>
        <v>1</v>
      </c>
    </row>
    <row r="57" spans="1:16">
      <c r="A57" s="24" t="s">
        <v>369</v>
      </c>
      <c r="B57" s="15">
        <v>3627</v>
      </c>
      <c r="C57" s="15">
        <v>5</v>
      </c>
      <c r="D57" s="18" t="s">
        <v>72</v>
      </c>
      <c r="E57" s="15" t="s">
        <v>6</v>
      </c>
      <c r="F57" s="18" t="s">
        <v>48</v>
      </c>
      <c r="G57" s="18" t="s">
        <v>31</v>
      </c>
      <c r="H57" s="18" t="s">
        <v>107</v>
      </c>
      <c r="I57" s="18" t="s">
        <v>108</v>
      </c>
      <c r="J57" s="15" t="s">
        <v>6</v>
      </c>
      <c r="K57" s="15" t="s">
        <v>6</v>
      </c>
      <c r="L57" s="15" t="s">
        <v>6</v>
      </c>
      <c r="P57">
        <f t="shared" si="0"/>
        <v>1</v>
      </c>
    </row>
    <row r="58" spans="1:16">
      <c r="A58" s="24" t="s">
        <v>374</v>
      </c>
      <c r="B58" s="15">
        <v>1593</v>
      </c>
      <c r="C58" s="15">
        <v>3</v>
      </c>
      <c r="D58" s="15" t="s">
        <v>6</v>
      </c>
      <c r="E58" s="15" t="s">
        <v>6</v>
      </c>
      <c r="F58" s="18" t="s">
        <v>104</v>
      </c>
      <c r="G58" s="18" t="s">
        <v>31</v>
      </c>
      <c r="H58" s="15" t="s">
        <v>6</v>
      </c>
      <c r="I58" s="18" t="s">
        <v>116</v>
      </c>
      <c r="J58" s="15" t="s">
        <v>6</v>
      </c>
      <c r="K58" s="15" t="s">
        <v>6</v>
      </c>
      <c r="L58" s="15" t="s">
        <v>6</v>
      </c>
      <c r="P58">
        <f t="shared" si="0"/>
        <v>0</v>
      </c>
    </row>
    <row r="59" spans="1:16">
      <c r="A59" s="24" t="s">
        <v>382</v>
      </c>
      <c r="B59" s="15">
        <v>2400</v>
      </c>
      <c r="C59" s="15">
        <v>5</v>
      </c>
      <c r="D59" s="18" t="s">
        <v>24</v>
      </c>
      <c r="E59" s="15" t="s">
        <v>6</v>
      </c>
      <c r="F59" s="18" t="s">
        <v>104</v>
      </c>
      <c r="G59" s="18" t="s">
        <v>31</v>
      </c>
      <c r="H59" s="18" t="s">
        <v>105</v>
      </c>
      <c r="I59" s="18" t="s">
        <v>106</v>
      </c>
      <c r="J59" s="15" t="s">
        <v>6</v>
      </c>
      <c r="K59" s="15" t="s">
        <v>6</v>
      </c>
      <c r="L59" s="15" t="s">
        <v>6</v>
      </c>
      <c r="P59">
        <f t="shared" si="0"/>
        <v>0</v>
      </c>
    </row>
    <row r="60" spans="1:16">
      <c r="A60" s="24" t="s">
        <v>383</v>
      </c>
      <c r="B60" s="15">
        <v>1069</v>
      </c>
      <c r="C60" s="15">
        <v>2</v>
      </c>
      <c r="D60" s="15" t="s">
        <v>6</v>
      </c>
      <c r="E60" s="15" t="s">
        <v>6</v>
      </c>
      <c r="F60" s="18" t="s">
        <v>111</v>
      </c>
      <c r="G60" s="18" t="s">
        <v>31</v>
      </c>
      <c r="H60" s="15" t="s">
        <v>6</v>
      </c>
      <c r="I60" s="15" t="s">
        <v>6</v>
      </c>
      <c r="J60" s="15" t="s">
        <v>6</v>
      </c>
      <c r="K60" s="15" t="s">
        <v>6</v>
      </c>
      <c r="L60" s="15" t="s">
        <v>6</v>
      </c>
      <c r="P60">
        <f t="shared" si="0"/>
        <v>0</v>
      </c>
    </row>
    <row r="61" spans="1:16">
      <c r="A61" s="20" t="s">
        <v>188</v>
      </c>
      <c r="B61" s="15">
        <v>3603</v>
      </c>
      <c r="C61" s="15">
        <v>5</v>
      </c>
      <c r="D61" s="15" t="s">
        <v>176</v>
      </c>
      <c r="E61" s="15" t="s">
        <v>6</v>
      </c>
      <c r="F61" s="15" t="s">
        <v>100</v>
      </c>
      <c r="G61" s="15" t="s">
        <v>6</v>
      </c>
      <c r="H61" s="15" t="s">
        <v>6</v>
      </c>
      <c r="I61" s="15" t="s">
        <v>163</v>
      </c>
      <c r="J61" s="15" t="s">
        <v>189</v>
      </c>
      <c r="K61" s="15">
        <v>671</v>
      </c>
      <c r="L61" s="15" t="s">
        <v>6</v>
      </c>
      <c r="P61">
        <f t="shared" si="0"/>
        <v>1</v>
      </c>
    </row>
    <row r="62" spans="1:16">
      <c r="A62" s="20" t="s">
        <v>190</v>
      </c>
      <c r="B62" s="15">
        <v>3608</v>
      </c>
      <c r="C62" s="15">
        <v>5</v>
      </c>
      <c r="D62" s="15" t="s">
        <v>72</v>
      </c>
      <c r="E62" s="15" t="s">
        <v>6</v>
      </c>
      <c r="F62" s="15" t="s">
        <v>100</v>
      </c>
      <c r="G62" s="15" t="s">
        <v>6</v>
      </c>
      <c r="H62" s="15" t="s">
        <v>6</v>
      </c>
      <c r="I62" s="15" t="s">
        <v>163</v>
      </c>
      <c r="J62" s="15" t="s">
        <v>27</v>
      </c>
      <c r="K62" s="15">
        <v>671</v>
      </c>
      <c r="L62" s="15" t="s">
        <v>6</v>
      </c>
      <c r="P62">
        <f t="shared" si="0"/>
        <v>1</v>
      </c>
    </row>
    <row r="63" spans="1:16">
      <c r="A63" s="20" t="s">
        <v>191</v>
      </c>
      <c r="B63" s="15">
        <v>6957</v>
      </c>
      <c r="C63" s="15">
        <v>9</v>
      </c>
      <c r="D63" s="15" t="s">
        <v>72</v>
      </c>
      <c r="E63" s="15" t="s">
        <v>60</v>
      </c>
      <c r="F63" s="15" t="s">
        <v>192</v>
      </c>
      <c r="G63" s="15" t="s">
        <v>31</v>
      </c>
      <c r="H63" s="15" t="s">
        <v>150</v>
      </c>
      <c r="I63" s="15" t="s">
        <v>62</v>
      </c>
      <c r="J63" s="15" t="s">
        <v>193</v>
      </c>
      <c r="K63" s="15">
        <v>671</v>
      </c>
      <c r="L63" s="15">
        <v>1179</v>
      </c>
      <c r="P63">
        <f t="shared" si="0"/>
        <v>1</v>
      </c>
    </row>
    <row r="64" spans="1:16">
      <c r="A64" s="23" t="s">
        <v>194</v>
      </c>
      <c r="B64" s="15">
        <v>3608</v>
      </c>
      <c r="C64" s="15">
        <v>5</v>
      </c>
      <c r="D64" s="15" t="s">
        <v>18</v>
      </c>
      <c r="E64" s="15" t="s">
        <v>6</v>
      </c>
      <c r="F64" s="15" t="s">
        <v>100</v>
      </c>
      <c r="G64" s="15" t="s">
        <v>6</v>
      </c>
      <c r="H64" s="15" t="s">
        <v>6</v>
      </c>
      <c r="I64" s="15" t="s">
        <v>26</v>
      </c>
      <c r="J64" s="15" t="s">
        <v>27</v>
      </c>
      <c r="K64" s="15">
        <v>671</v>
      </c>
      <c r="L64" s="15" t="s">
        <v>6</v>
      </c>
      <c r="P64">
        <f t="shared" si="0"/>
        <v>1</v>
      </c>
    </row>
    <row r="65" spans="1:16">
      <c r="A65" s="26" t="s">
        <v>195</v>
      </c>
      <c r="B65" s="15">
        <v>6752</v>
      </c>
      <c r="C65" s="15">
        <v>9</v>
      </c>
      <c r="D65" s="15" t="s">
        <v>72</v>
      </c>
      <c r="E65" s="15" t="s">
        <v>64</v>
      </c>
      <c r="F65" s="15" t="s">
        <v>192</v>
      </c>
      <c r="G65" s="15" t="s">
        <v>57</v>
      </c>
      <c r="H65" s="15" t="s">
        <v>150</v>
      </c>
      <c r="I65" s="15" t="s">
        <v>102</v>
      </c>
      <c r="J65" s="15" t="s">
        <v>196</v>
      </c>
      <c r="K65" s="15">
        <v>671</v>
      </c>
      <c r="L65" s="15">
        <v>974</v>
      </c>
      <c r="P65">
        <f t="shared" si="0"/>
        <v>1</v>
      </c>
    </row>
    <row r="66" spans="1:16">
      <c r="A66" s="25" t="s">
        <v>197</v>
      </c>
      <c r="B66" s="15">
        <v>4022</v>
      </c>
      <c r="C66" s="15">
        <v>5</v>
      </c>
      <c r="D66" s="15" t="s">
        <v>6</v>
      </c>
      <c r="E66" s="15" t="s">
        <v>65</v>
      </c>
      <c r="F66" s="15" t="s">
        <v>192</v>
      </c>
      <c r="G66" s="15" t="s">
        <v>31</v>
      </c>
      <c r="H66" s="15" t="s">
        <v>6</v>
      </c>
      <c r="I66" s="15" t="s">
        <v>6</v>
      </c>
      <c r="J66" s="15" t="s">
        <v>6</v>
      </c>
      <c r="K66" s="15">
        <v>671</v>
      </c>
      <c r="L66" s="15">
        <v>658</v>
      </c>
      <c r="P66">
        <f t="shared" si="0"/>
        <v>1</v>
      </c>
    </row>
    <row r="67" spans="1:16">
      <c r="A67" s="20" t="s">
        <v>198</v>
      </c>
      <c r="B67" s="15">
        <v>3608</v>
      </c>
      <c r="C67" s="15">
        <v>5</v>
      </c>
      <c r="D67" s="15" t="s">
        <v>45</v>
      </c>
      <c r="E67" s="15" t="s">
        <v>6</v>
      </c>
      <c r="F67" s="15" t="s">
        <v>36</v>
      </c>
      <c r="G67" s="15" t="s">
        <v>6</v>
      </c>
      <c r="H67" s="15" t="s">
        <v>6</v>
      </c>
      <c r="I67" s="15" t="s">
        <v>163</v>
      </c>
      <c r="J67" s="15" t="s">
        <v>27</v>
      </c>
      <c r="K67" s="15">
        <v>671</v>
      </c>
      <c r="L67" s="15" t="s">
        <v>6</v>
      </c>
      <c r="P67">
        <f t="shared" si="0"/>
        <v>1</v>
      </c>
    </row>
    <row r="68" spans="1:16">
      <c r="A68" s="23" t="s">
        <v>199</v>
      </c>
      <c r="B68" s="15">
        <v>3608</v>
      </c>
      <c r="C68" s="15">
        <v>5</v>
      </c>
      <c r="D68" s="15" t="s">
        <v>18</v>
      </c>
      <c r="E68" s="15" t="s">
        <v>6</v>
      </c>
      <c r="F68" s="15" t="s">
        <v>100</v>
      </c>
      <c r="G68" s="15" t="s">
        <v>6</v>
      </c>
      <c r="H68" s="15" t="s">
        <v>6</v>
      </c>
      <c r="I68" s="15" t="s">
        <v>26</v>
      </c>
      <c r="J68" s="15" t="s">
        <v>27</v>
      </c>
      <c r="K68" s="15">
        <v>671</v>
      </c>
      <c r="L68" s="15" t="s">
        <v>6</v>
      </c>
      <c r="P68">
        <f t="shared" ref="P68:P131" si="1">IF(B68&gt;(6991/2), 1, 0)</f>
        <v>1</v>
      </c>
    </row>
    <row r="69" spans="1:16">
      <c r="A69" s="29" t="s">
        <v>200</v>
      </c>
      <c r="B69" s="15">
        <v>4046</v>
      </c>
      <c r="C69" s="15">
        <v>6</v>
      </c>
      <c r="D69" s="15" t="s">
        <v>89</v>
      </c>
      <c r="E69" s="15" t="s">
        <v>97</v>
      </c>
      <c r="F69" s="15" t="s">
        <v>36</v>
      </c>
      <c r="G69" s="15" t="s">
        <v>6</v>
      </c>
      <c r="H69" s="15" t="s">
        <v>6</v>
      </c>
      <c r="I69" s="15" t="s">
        <v>26</v>
      </c>
      <c r="J69" s="15" t="s">
        <v>201</v>
      </c>
      <c r="K69" s="15" t="s">
        <v>202</v>
      </c>
      <c r="L69" s="15" t="s">
        <v>6</v>
      </c>
      <c r="P69">
        <f t="shared" si="1"/>
        <v>1</v>
      </c>
    </row>
    <row r="70" spans="1:16">
      <c r="A70" s="29" t="s">
        <v>203</v>
      </c>
      <c r="B70" s="15">
        <v>2086</v>
      </c>
      <c r="C70" s="15">
        <v>3</v>
      </c>
      <c r="D70" s="15" t="s">
        <v>18</v>
      </c>
      <c r="E70" s="15" t="s">
        <v>6</v>
      </c>
      <c r="F70" s="15" t="s">
        <v>19</v>
      </c>
      <c r="G70" s="15" t="s">
        <v>6</v>
      </c>
      <c r="H70" s="15" t="s">
        <v>6</v>
      </c>
      <c r="I70" s="15" t="s">
        <v>6</v>
      </c>
      <c r="J70" s="15" t="s">
        <v>6</v>
      </c>
      <c r="K70" s="15">
        <v>671</v>
      </c>
      <c r="L70" s="15" t="s">
        <v>6</v>
      </c>
      <c r="P70">
        <f t="shared" si="1"/>
        <v>0</v>
      </c>
    </row>
    <row r="71" spans="1:16">
      <c r="A71" s="29" t="s">
        <v>204</v>
      </c>
      <c r="B71" s="15">
        <v>2086</v>
      </c>
      <c r="C71" s="15">
        <v>3</v>
      </c>
      <c r="D71" s="15" t="s">
        <v>3</v>
      </c>
      <c r="E71" s="15" t="s">
        <v>6</v>
      </c>
      <c r="F71" s="15" t="s">
        <v>19</v>
      </c>
      <c r="G71" s="15" t="s">
        <v>6</v>
      </c>
      <c r="H71" s="15" t="s">
        <v>6</v>
      </c>
      <c r="I71" s="15" t="s">
        <v>6</v>
      </c>
      <c r="J71" s="15" t="s">
        <v>6</v>
      </c>
      <c r="K71" s="15">
        <v>671</v>
      </c>
      <c r="L71" s="15" t="s">
        <v>6</v>
      </c>
      <c r="P71">
        <f t="shared" si="1"/>
        <v>0</v>
      </c>
    </row>
    <row r="72" spans="1:16">
      <c r="A72" s="23" t="s">
        <v>387</v>
      </c>
      <c r="B72" s="15">
        <v>2100</v>
      </c>
      <c r="C72" s="15">
        <v>4</v>
      </c>
      <c r="D72" s="15" t="s">
        <v>72</v>
      </c>
      <c r="E72" s="15" t="s">
        <v>205</v>
      </c>
      <c r="F72" s="15" t="s">
        <v>6</v>
      </c>
      <c r="G72" s="15" t="s">
        <v>6</v>
      </c>
      <c r="H72" s="15" t="s">
        <v>206</v>
      </c>
      <c r="I72" s="15" t="s">
        <v>6</v>
      </c>
      <c r="J72" s="15" t="s">
        <v>6</v>
      </c>
      <c r="K72" s="15" t="s">
        <v>6</v>
      </c>
      <c r="L72" s="15">
        <v>658</v>
      </c>
      <c r="P72">
        <f t="shared" si="1"/>
        <v>0</v>
      </c>
    </row>
    <row r="73" spans="1:16">
      <c r="A73" s="23" t="s">
        <v>388</v>
      </c>
      <c r="B73" s="15">
        <v>2100</v>
      </c>
      <c r="C73" s="15">
        <v>4</v>
      </c>
      <c r="D73" s="15" t="s">
        <v>72</v>
      </c>
      <c r="E73" s="15" t="s">
        <v>205</v>
      </c>
      <c r="F73" s="15" t="s">
        <v>6</v>
      </c>
      <c r="G73" s="15" t="s">
        <v>6</v>
      </c>
      <c r="H73" s="15" t="s">
        <v>206</v>
      </c>
      <c r="I73" s="15" t="s">
        <v>6</v>
      </c>
      <c r="J73" s="15" t="s">
        <v>6</v>
      </c>
      <c r="K73" s="15" t="s">
        <v>6</v>
      </c>
      <c r="L73" s="15">
        <v>658</v>
      </c>
      <c r="P73">
        <f t="shared" si="1"/>
        <v>0</v>
      </c>
    </row>
    <row r="74" spans="1:16">
      <c r="A74" s="21" t="s">
        <v>207</v>
      </c>
      <c r="B74" s="15">
        <v>2086</v>
      </c>
      <c r="C74" s="15">
        <v>3</v>
      </c>
      <c r="D74" s="15" t="s">
        <v>208</v>
      </c>
      <c r="E74" s="15" t="s">
        <v>6</v>
      </c>
      <c r="F74" s="15" t="s">
        <v>16</v>
      </c>
      <c r="G74" s="15" t="s">
        <v>6</v>
      </c>
      <c r="H74" s="15" t="s">
        <v>6</v>
      </c>
      <c r="I74" s="15" t="s">
        <v>6</v>
      </c>
      <c r="J74" s="15" t="s">
        <v>6</v>
      </c>
      <c r="K74" s="15" t="s">
        <v>99</v>
      </c>
      <c r="L74" s="15" t="s">
        <v>6</v>
      </c>
      <c r="P74">
        <f t="shared" si="1"/>
        <v>0</v>
      </c>
    </row>
    <row r="75" spans="1:16">
      <c r="A75" s="23" t="s">
        <v>209</v>
      </c>
      <c r="B75" s="15">
        <v>6957</v>
      </c>
      <c r="C75" s="15">
        <v>9</v>
      </c>
      <c r="D75" s="15" t="s">
        <v>21</v>
      </c>
      <c r="E75" s="15" t="s">
        <v>85</v>
      </c>
      <c r="F75" s="15" t="s">
        <v>127</v>
      </c>
      <c r="G75" s="15" t="s">
        <v>31</v>
      </c>
      <c r="H75" s="15" t="s">
        <v>210</v>
      </c>
      <c r="I75" s="15" t="s">
        <v>32</v>
      </c>
      <c r="J75" s="15" t="s">
        <v>211</v>
      </c>
      <c r="K75" s="15" t="s">
        <v>202</v>
      </c>
      <c r="L75" s="15">
        <v>1179</v>
      </c>
      <c r="P75">
        <f t="shared" si="1"/>
        <v>1</v>
      </c>
    </row>
    <row r="76" spans="1:16">
      <c r="A76" s="22" t="s">
        <v>377</v>
      </c>
      <c r="B76" s="15">
        <v>3499</v>
      </c>
      <c r="C76" s="15">
        <v>5</v>
      </c>
      <c r="D76" s="18" t="s">
        <v>119</v>
      </c>
      <c r="E76" s="18" t="s">
        <v>64</v>
      </c>
      <c r="F76" s="18" t="s">
        <v>80</v>
      </c>
      <c r="G76" s="18" t="s">
        <v>31</v>
      </c>
      <c r="H76" s="15" t="s">
        <v>6</v>
      </c>
      <c r="I76" s="18" t="s">
        <v>32</v>
      </c>
      <c r="J76" s="15" t="s">
        <v>6</v>
      </c>
      <c r="K76" s="15" t="s">
        <v>6</v>
      </c>
      <c r="L76" s="15" t="s">
        <v>6</v>
      </c>
      <c r="P76">
        <f t="shared" si="1"/>
        <v>1</v>
      </c>
    </row>
    <row r="77" spans="1:16">
      <c r="A77" s="20" t="s">
        <v>212</v>
      </c>
      <c r="B77" s="15">
        <v>6594</v>
      </c>
      <c r="C77" s="15">
        <v>9</v>
      </c>
      <c r="D77" s="15" t="s">
        <v>24</v>
      </c>
      <c r="E77" s="15" t="s">
        <v>60</v>
      </c>
      <c r="F77" s="15" t="s">
        <v>192</v>
      </c>
      <c r="G77" s="15" t="s">
        <v>31</v>
      </c>
      <c r="H77" s="15" t="s">
        <v>150</v>
      </c>
      <c r="I77" s="15" t="s">
        <v>62</v>
      </c>
      <c r="J77" s="15" t="s">
        <v>213</v>
      </c>
      <c r="K77" s="15">
        <v>671</v>
      </c>
      <c r="L77" s="15">
        <v>817</v>
      </c>
      <c r="P77">
        <f t="shared" si="1"/>
        <v>1</v>
      </c>
    </row>
    <row r="78" spans="1:16">
      <c r="A78" s="29" t="s">
        <v>214</v>
      </c>
      <c r="B78" s="15">
        <v>2086</v>
      </c>
      <c r="C78" s="15">
        <v>3</v>
      </c>
      <c r="D78" s="15" t="s">
        <v>18</v>
      </c>
      <c r="E78" s="15" t="s">
        <v>6</v>
      </c>
      <c r="F78" s="15" t="s">
        <v>16</v>
      </c>
      <c r="G78" s="15" t="s">
        <v>6</v>
      </c>
      <c r="H78" s="15" t="s">
        <v>6</v>
      </c>
      <c r="I78" s="15" t="s">
        <v>6</v>
      </c>
      <c r="J78" s="15" t="s">
        <v>6</v>
      </c>
      <c r="K78" s="15">
        <v>671</v>
      </c>
      <c r="L78" s="15" t="s">
        <v>6</v>
      </c>
      <c r="P78">
        <f t="shared" si="1"/>
        <v>0</v>
      </c>
    </row>
    <row r="79" spans="1:16">
      <c r="A79" s="29" t="s">
        <v>215</v>
      </c>
      <c r="B79" s="15">
        <v>2086</v>
      </c>
      <c r="C79" s="15">
        <v>3</v>
      </c>
      <c r="D79" s="15" t="s">
        <v>18</v>
      </c>
      <c r="E79" s="15" t="s">
        <v>6</v>
      </c>
      <c r="F79" s="15" t="s">
        <v>19</v>
      </c>
      <c r="G79" s="15" t="s">
        <v>6</v>
      </c>
      <c r="H79" s="15" t="s">
        <v>6</v>
      </c>
      <c r="I79" s="15" t="s">
        <v>6</v>
      </c>
      <c r="J79" s="15" t="s">
        <v>6</v>
      </c>
      <c r="K79" s="15">
        <v>671</v>
      </c>
      <c r="L79" s="15" t="s">
        <v>6</v>
      </c>
      <c r="P79">
        <f t="shared" si="1"/>
        <v>0</v>
      </c>
    </row>
    <row r="80" spans="1:16">
      <c r="A80" s="25" t="s">
        <v>389</v>
      </c>
      <c r="B80" s="15">
        <v>3608</v>
      </c>
      <c r="C80" s="15">
        <v>5</v>
      </c>
      <c r="D80" s="15" t="s">
        <v>137</v>
      </c>
      <c r="E80" s="15" t="s">
        <v>6</v>
      </c>
      <c r="F80" s="15" t="s">
        <v>216</v>
      </c>
      <c r="G80" s="15" t="s">
        <v>6</v>
      </c>
      <c r="H80" s="15" t="s">
        <v>6</v>
      </c>
      <c r="I80" s="15" t="s">
        <v>26</v>
      </c>
      <c r="J80" s="15" t="s">
        <v>27</v>
      </c>
      <c r="K80" s="15" t="s">
        <v>99</v>
      </c>
      <c r="L80" s="15" t="s">
        <v>6</v>
      </c>
      <c r="P80">
        <f t="shared" si="1"/>
        <v>1</v>
      </c>
    </row>
    <row r="81" spans="1:16">
      <c r="A81" s="22" t="s">
        <v>217</v>
      </c>
      <c r="B81" s="15">
        <v>3608</v>
      </c>
      <c r="C81" s="15">
        <v>5</v>
      </c>
      <c r="D81" s="15" t="s">
        <v>24</v>
      </c>
      <c r="E81" s="15" t="s">
        <v>6</v>
      </c>
      <c r="F81" s="15" t="s">
        <v>36</v>
      </c>
      <c r="G81" s="15" t="s">
        <v>6</v>
      </c>
      <c r="H81" s="15" t="s">
        <v>6</v>
      </c>
      <c r="I81" s="15" t="s">
        <v>26</v>
      </c>
      <c r="J81" s="15" t="s">
        <v>27</v>
      </c>
      <c r="K81" s="15">
        <v>671</v>
      </c>
      <c r="L81" s="15" t="s">
        <v>6</v>
      </c>
      <c r="P81">
        <f t="shared" si="1"/>
        <v>1</v>
      </c>
    </row>
    <row r="82" spans="1:16">
      <c r="A82" s="30" t="s">
        <v>218</v>
      </c>
      <c r="B82" s="15">
        <v>3608</v>
      </c>
      <c r="C82" s="15">
        <v>5</v>
      </c>
      <c r="D82" s="15" t="s">
        <v>63</v>
      </c>
      <c r="E82" s="15" t="s">
        <v>6</v>
      </c>
      <c r="F82" s="15" t="s">
        <v>219</v>
      </c>
      <c r="G82" s="15" t="s">
        <v>6</v>
      </c>
      <c r="H82" s="15" t="s">
        <v>6</v>
      </c>
      <c r="I82" s="15" t="s">
        <v>220</v>
      </c>
      <c r="J82" s="15" t="s">
        <v>221</v>
      </c>
      <c r="K82" s="15">
        <v>671</v>
      </c>
      <c r="L82" s="15" t="s">
        <v>6</v>
      </c>
      <c r="P82">
        <f t="shared" si="1"/>
        <v>1</v>
      </c>
    </row>
    <row r="83" spans="1:16">
      <c r="A83" s="30" t="s">
        <v>222</v>
      </c>
      <c r="B83" s="15">
        <v>6856</v>
      </c>
      <c r="C83" s="15">
        <v>9</v>
      </c>
      <c r="D83" s="15" t="s">
        <v>63</v>
      </c>
      <c r="E83" s="15" t="s">
        <v>85</v>
      </c>
      <c r="F83" s="15" t="s">
        <v>223</v>
      </c>
      <c r="G83" s="15" t="s">
        <v>31</v>
      </c>
      <c r="H83" s="15" t="s">
        <v>224</v>
      </c>
      <c r="I83" s="15" t="s">
        <v>106</v>
      </c>
      <c r="J83" s="15" t="s">
        <v>225</v>
      </c>
      <c r="K83" s="15">
        <v>671</v>
      </c>
      <c r="L83" s="15">
        <v>1078</v>
      </c>
      <c r="P83">
        <f t="shared" si="1"/>
        <v>1</v>
      </c>
    </row>
    <row r="84" spans="1:16">
      <c r="A84" s="30" t="s">
        <v>226</v>
      </c>
      <c r="B84" s="15">
        <v>2937</v>
      </c>
      <c r="C84" s="15">
        <v>4</v>
      </c>
      <c r="D84" s="15" t="s">
        <v>63</v>
      </c>
      <c r="E84" s="15" t="s">
        <v>6</v>
      </c>
      <c r="F84" s="15" t="s">
        <v>227</v>
      </c>
      <c r="G84" s="15" t="s">
        <v>6</v>
      </c>
      <c r="H84" s="15" t="s">
        <v>6</v>
      </c>
      <c r="I84" s="15" t="s">
        <v>220</v>
      </c>
      <c r="J84" s="15" t="s">
        <v>221</v>
      </c>
      <c r="K84" s="15" t="s">
        <v>6</v>
      </c>
      <c r="L84" s="15" t="s">
        <v>6</v>
      </c>
      <c r="P84">
        <f t="shared" si="1"/>
        <v>0</v>
      </c>
    </row>
    <row r="85" spans="1:16">
      <c r="A85" s="21" t="s">
        <v>228</v>
      </c>
      <c r="B85" s="15">
        <v>2086</v>
      </c>
      <c r="C85" s="15">
        <v>3</v>
      </c>
      <c r="D85" s="15" t="s">
        <v>18</v>
      </c>
      <c r="E85" s="15" t="s">
        <v>6</v>
      </c>
      <c r="F85" s="15" t="s">
        <v>22</v>
      </c>
      <c r="G85" s="15" t="s">
        <v>6</v>
      </c>
      <c r="H85" s="15" t="s">
        <v>6</v>
      </c>
      <c r="I85" s="15" t="s">
        <v>6</v>
      </c>
      <c r="J85" s="15" t="s">
        <v>6</v>
      </c>
      <c r="K85" s="15">
        <v>671</v>
      </c>
      <c r="L85" s="15" t="s">
        <v>6</v>
      </c>
      <c r="P85">
        <f t="shared" si="1"/>
        <v>0</v>
      </c>
    </row>
    <row r="86" spans="1:16">
      <c r="A86" s="21" t="s">
        <v>229</v>
      </c>
      <c r="B86" s="15">
        <v>2525</v>
      </c>
      <c r="C86" s="15">
        <v>4</v>
      </c>
      <c r="D86" s="15" t="s">
        <v>122</v>
      </c>
      <c r="E86" s="15" t="s">
        <v>60</v>
      </c>
      <c r="F86" s="15" t="s">
        <v>19</v>
      </c>
      <c r="G86" s="15" t="s">
        <v>6</v>
      </c>
      <c r="H86" s="15" t="s">
        <v>6</v>
      </c>
      <c r="I86" s="15" t="s">
        <v>6</v>
      </c>
      <c r="J86" s="15" t="s">
        <v>6</v>
      </c>
      <c r="K86" s="15">
        <v>671</v>
      </c>
      <c r="L86" s="15" t="s">
        <v>6</v>
      </c>
      <c r="P86">
        <f t="shared" si="1"/>
        <v>0</v>
      </c>
    </row>
    <row r="87" spans="1:16">
      <c r="A87" s="21" t="s">
        <v>230</v>
      </c>
      <c r="B87" s="15">
        <v>6957</v>
      </c>
      <c r="C87" s="15">
        <v>9</v>
      </c>
      <c r="D87" s="15" t="s">
        <v>3</v>
      </c>
      <c r="E87" s="15" t="s">
        <v>85</v>
      </c>
      <c r="F87" s="15" t="s">
        <v>192</v>
      </c>
      <c r="G87" s="15" t="s">
        <v>31</v>
      </c>
      <c r="H87" s="15" t="s">
        <v>231</v>
      </c>
      <c r="I87" s="15" t="s">
        <v>32</v>
      </c>
      <c r="J87" s="15" t="s">
        <v>232</v>
      </c>
      <c r="K87" s="15">
        <v>671</v>
      </c>
      <c r="L87" s="15">
        <v>1179</v>
      </c>
      <c r="P87">
        <f t="shared" si="1"/>
        <v>1</v>
      </c>
    </row>
    <row r="88" spans="1:16">
      <c r="A88" s="21" t="s">
        <v>233</v>
      </c>
      <c r="B88" s="15">
        <v>2086</v>
      </c>
      <c r="C88" s="15">
        <v>3</v>
      </c>
      <c r="D88" s="15" t="s">
        <v>3</v>
      </c>
      <c r="E88" s="15" t="s">
        <v>6</v>
      </c>
      <c r="F88" s="15" t="s">
        <v>234</v>
      </c>
      <c r="G88" s="15" t="s">
        <v>6</v>
      </c>
      <c r="H88" s="15" t="s">
        <v>6</v>
      </c>
      <c r="I88" s="15" t="s">
        <v>6</v>
      </c>
      <c r="J88" s="15" t="s">
        <v>6</v>
      </c>
      <c r="K88" s="15">
        <v>671</v>
      </c>
      <c r="L88" s="15" t="s">
        <v>6</v>
      </c>
      <c r="P88">
        <f t="shared" si="1"/>
        <v>0</v>
      </c>
    </row>
    <row r="89" spans="1:16">
      <c r="A89" s="21" t="s">
        <v>235</v>
      </c>
      <c r="B89" s="15">
        <v>2086</v>
      </c>
      <c r="C89" s="15">
        <v>3</v>
      </c>
      <c r="D89" s="15" t="s">
        <v>18</v>
      </c>
      <c r="E89" s="15" t="s">
        <v>6</v>
      </c>
      <c r="F89" s="15" t="s">
        <v>236</v>
      </c>
      <c r="G89" s="15" t="s">
        <v>6</v>
      </c>
      <c r="H89" s="15" t="s">
        <v>6</v>
      </c>
      <c r="I89" s="15" t="s">
        <v>6</v>
      </c>
      <c r="J89" s="15" t="s">
        <v>6</v>
      </c>
      <c r="K89" s="15">
        <v>671</v>
      </c>
      <c r="L89" s="15" t="s">
        <v>6</v>
      </c>
      <c r="P89">
        <f t="shared" si="1"/>
        <v>0</v>
      </c>
    </row>
    <row r="90" spans="1:16">
      <c r="A90" s="21" t="s">
        <v>237</v>
      </c>
      <c r="B90" s="15">
        <v>2086</v>
      </c>
      <c r="C90" s="15">
        <v>3</v>
      </c>
      <c r="D90" s="15" t="s">
        <v>18</v>
      </c>
      <c r="E90" s="15" t="s">
        <v>6</v>
      </c>
      <c r="F90" s="15" t="s">
        <v>174</v>
      </c>
      <c r="G90" s="15" t="s">
        <v>6</v>
      </c>
      <c r="H90" s="15" t="s">
        <v>6</v>
      </c>
      <c r="I90" s="15" t="s">
        <v>6</v>
      </c>
      <c r="J90" s="15" t="s">
        <v>6</v>
      </c>
      <c r="K90" s="15">
        <v>671</v>
      </c>
      <c r="L90" s="15" t="s">
        <v>6</v>
      </c>
      <c r="P90">
        <f t="shared" si="1"/>
        <v>0</v>
      </c>
    </row>
    <row r="91" spans="1:16">
      <c r="A91" s="21" t="s">
        <v>238</v>
      </c>
      <c r="B91" s="15">
        <v>2086</v>
      </c>
      <c r="C91" s="15">
        <v>3</v>
      </c>
      <c r="D91" s="15" t="s">
        <v>137</v>
      </c>
      <c r="E91" s="15" t="s">
        <v>6</v>
      </c>
      <c r="F91" s="15" t="s">
        <v>16</v>
      </c>
      <c r="G91" s="15" t="s">
        <v>6</v>
      </c>
      <c r="H91" s="15" t="s">
        <v>6</v>
      </c>
      <c r="I91" s="15" t="s">
        <v>6</v>
      </c>
      <c r="J91" s="15" t="s">
        <v>6</v>
      </c>
      <c r="K91" s="15">
        <v>671</v>
      </c>
      <c r="L91" s="15" t="s">
        <v>6</v>
      </c>
      <c r="P91">
        <f t="shared" si="1"/>
        <v>0</v>
      </c>
    </row>
    <row r="92" spans="1:16">
      <c r="A92" s="21" t="s">
        <v>239</v>
      </c>
      <c r="B92" s="15">
        <v>3608</v>
      </c>
      <c r="C92" s="15">
        <v>5</v>
      </c>
      <c r="D92" s="15" t="s">
        <v>18</v>
      </c>
      <c r="E92" s="15" t="s">
        <v>6</v>
      </c>
      <c r="F92" s="15" t="s">
        <v>216</v>
      </c>
      <c r="G92" s="15" t="s">
        <v>6</v>
      </c>
      <c r="H92" s="15" t="s">
        <v>6</v>
      </c>
      <c r="I92" s="15" t="s">
        <v>240</v>
      </c>
      <c r="J92" s="15" t="s">
        <v>241</v>
      </c>
      <c r="K92" s="15">
        <v>671</v>
      </c>
      <c r="L92" s="15" t="s">
        <v>6</v>
      </c>
      <c r="P92">
        <f t="shared" si="1"/>
        <v>1</v>
      </c>
    </row>
    <row r="93" spans="1:16">
      <c r="A93" s="21" t="s">
        <v>367</v>
      </c>
      <c r="B93" s="15">
        <v>5649</v>
      </c>
      <c r="C93" s="15">
        <v>8</v>
      </c>
      <c r="D93" s="18" t="s">
        <v>15</v>
      </c>
      <c r="E93" s="18" t="s">
        <v>64</v>
      </c>
      <c r="F93" s="18" t="s">
        <v>100</v>
      </c>
      <c r="G93" s="18" t="s">
        <v>31</v>
      </c>
      <c r="H93" s="18" t="s">
        <v>101</v>
      </c>
      <c r="I93" s="18" t="s">
        <v>102</v>
      </c>
      <c r="J93" s="18" t="s">
        <v>103</v>
      </c>
      <c r="K93" s="15" t="s">
        <v>6</v>
      </c>
      <c r="L93" s="18">
        <v>580</v>
      </c>
      <c r="P93">
        <f t="shared" si="1"/>
        <v>1</v>
      </c>
    </row>
    <row r="94" spans="1:16">
      <c r="A94" s="21" t="s">
        <v>362</v>
      </c>
      <c r="B94" s="15">
        <v>5729</v>
      </c>
      <c r="C94" s="15">
        <v>8</v>
      </c>
      <c r="D94" s="18" t="s">
        <v>18</v>
      </c>
      <c r="E94" s="18" t="s">
        <v>35</v>
      </c>
      <c r="F94" s="18" t="s">
        <v>48</v>
      </c>
      <c r="G94" s="18" t="s">
        <v>31</v>
      </c>
      <c r="H94" s="18" t="s">
        <v>51</v>
      </c>
      <c r="I94" s="18" t="s">
        <v>32</v>
      </c>
      <c r="J94" s="18" t="s">
        <v>76</v>
      </c>
      <c r="K94" s="15" t="s">
        <v>6</v>
      </c>
      <c r="L94" s="18" t="s">
        <v>77</v>
      </c>
      <c r="P94">
        <f t="shared" si="1"/>
        <v>1</v>
      </c>
    </row>
    <row r="95" spans="1:16">
      <c r="A95" s="21" t="s">
        <v>242</v>
      </c>
      <c r="B95" s="15">
        <v>2086</v>
      </c>
      <c r="C95" s="15">
        <v>3</v>
      </c>
      <c r="D95" s="15" t="s">
        <v>137</v>
      </c>
      <c r="E95" s="15" t="s">
        <v>6</v>
      </c>
      <c r="F95" s="15" t="s">
        <v>16</v>
      </c>
      <c r="G95" s="15" t="s">
        <v>6</v>
      </c>
      <c r="H95" s="15" t="s">
        <v>6</v>
      </c>
      <c r="I95" s="15" t="s">
        <v>6</v>
      </c>
      <c r="J95" s="15" t="s">
        <v>6</v>
      </c>
      <c r="K95" s="15">
        <v>671</v>
      </c>
      <c r="L95" s="15" t="s">
        <v>6</v>
      </c>
      <c r="P95">
        <f t="shared" si="1"/>
        <v>0</v>
      </c>
    </row>
    <row r="96" spans="1:16">
      <c r="A96" s="21" t="s">
        <v>243</v>
      </c>
      <c r="B96" s="15">
        <v>2086</v>
      </c>
      <c r="C96" s="15">
        <v>3</v>
      </c>
      <c r="D96" s="15" t="s">
        <v>18</v>
      </c>
      <c r="E96" s="15" t="s">
        <v>6</v>
      </c>
      <c r="F96" s="15" t="s">
        <v>244</v>
      </c>
      <c r="G96" s="15" t="s">
        <v>6</v>
      </c>
      <c r="H96" s="15" t="s">
        <v>6</v>
      </c>
      <c r="I96" s="15" t="s">
        <v>6</v>
      </c>
      <c r="J96" s="15" t="s">
        <v>6</v>
      </c>
      <c r="K96" s="15">
        <v>671</v>
      </c>
      <c r="L96" s="15" t="s">
        <v>6</v>
      </c>
      <c r="P96">
        <f t="shared" si="1"/>
        <v>0</v>
      </c>
    </row>
    <row r="97" spans="1:16">
      <c r="A97" s="21" t="s">
        <v>245</v>
      </c>
      <c r="B97" s="15">
        <v>2086</v>
      </c>
      <c r="C97" s="15">
        <v>3</v>
      </c>
      <c r="D97" s="15" t="s">
        <v>18</v>
      </c>
      <c r="E97" s="15" t="s">
        <v>6</v>
      </c>
      <c r="F97" s="15" t="s">
        <v>246</v>
      </c>
      <c r="G97" s="15" t="s">
        <v>6</v>
      </c>
      <c r="H97" s="15" t="s">
        <v>6</v>
      </c>
      <c r="I97" s="15" t="s">
        <v>6</v>
      </c>
      <c r="J97" s="15" t="s">
        <v>6</v>
      </c>
      <c r="K97" s="15">
        <v>671</v>
      </c>
      <c r="L97" s="15" t="s">
        <v>6</v>
      </c>
      <c r="P97">
        <f t="shared" si="1"/>
        <v>0</v>
      </c>
    </row>
    <row r="98" spans="1:16">
      <c r="A98" s="21" t="s">
        <v>247</v>
      </c>
      <c r="B98" s="15">
        <v>6436</v>
      </c>
      <c r="C98" s="15">
        <v>9</v>
      </c>
      <c r="D98" s="15" t="s">
        <v>15</v>
      </c>
      <c r="E98" s="15" t="s">
        <v>170</v>
      </c>
      <c r="F98" s="15" t="s">
        <v>192</v>
      </c>
      <c r="G98" s="15" t="s">
        <v>31</v>
      </c>
      <c r="H98" s="15" t="s">
        <v>248</v>
      </c>
      <c r="I98" s="15" t="s">
        <v>32</v>
      </c>
      <c r="J98" s="15" t="s">
        <v>249</v>
      </c>
      <c r="K98" s="15">
        <v>671</v>
      </c>
      <c r="L98" s="15">
        <v>658</v>
      </c>
      <c r="P98">
        <f t="shared" si="1"/>
        <v>1</v>
      </c>
    </row>
    <row r="99" spans="1:16">
      <c r="A99" s="23" t="s">
        <v>250</v>
      </c>
      <c r="B99" s="15">
        <v>4822</v>
      </c>
      <c r="C99" s="15">
        <v>6</v>
      </c>
      <c r="D99" s="15" t="s">
        <v>21</v>
      </c>
      <c r="E99" s="15" t="s">
        <v>251</v>
      </c>
      <c r="F99" s="15" t="s">
        <v>127</v>
      </c>
      <c r="G99" s="15" t="s">
        <v>6</v>
      </c>
      <c r="H99" s="15" t="s">
        <v>6</v>
      </c>
      <c r="I99" s="15" t="s">
        <v>32</v>
      </c>
      <c r="J99" s="15" t="s">
        <v>252</v>
      </c>
      <c r="K99" s="15">
        <v>671</v>
      </c>
      <c r="L99" s="15" t="s">
        <v>6</v>
      </c>
      <c r="P99">
        <f t="shared" si="1"/>
        <v>1</v>
      </c>
    </row>
    <row r="100" spans="1:16">
      <c r="A100" s="29" t="s">
        <v>253</v>
      </c>
      <c r="B100" s="15">
        <v>1724</v>
      </c>
      <c r="C100" s="15">
        <v>3</v>
      </c>
      <c r="D100" s="15" t="s">
        <v>3</v>
      </c>
      <c r="E100" s="15" t="s">
        <v>6</v>
      </c>
      <c r="F100" s="15" t="s">
        <v>254</v>
      </c>
      <c r="G100" s="15" t="s">
        <v>6</v>
      </c>
      <c r="H100" s="15" t="s">
        <v>6</v>
      </c>
      <c r="I100" s="15" t="s">
        <v>6</v>
      </c>
      <c r="J100" s="15" t="s">
        <v>6</v>
      </c>
      <c r="K100" s="15">
        <v>671</v>
      </c>
      <c r="L100" s="15" t="s">
        <v>6</v>
      </c>
      <c r="P100">
        <f t="shared" si="1"/>
        <v>0</v>
      </c>
    </row>
    <row r="101" spans="1:16">
      <c r="A101" s="29" t="s">
        <v>255</v>
      </c>
      <c r="B101" s="15">
        <v>2086</v>
      </c>
      <c r="C101" s="15">
        <v>3</v>
      </c>
      <c r="D101" s="15" t="s">
        <v>18</v>
      </c>
      <c r="E101" s="15" t="s">
        <v>6</v>
      </c>
      <c r="F101" s="15" t="s">
        <v>19</v>
      </c>
      <c r="G101" s="15" t="s">
        <v>6</v>
      </c>
      <c r="H101" s="15" t="s">
        <v>6</v>
      </c>
      <c r="I101" s="15" t="s">
        <v>6</v>
      </c>
      <c r="J101" s="15" t="s">
        <v>6</v>
      </c>
      <c r="K101" s="15">
        <v>671</v>
      </c>
      <c r="L101" s="15" t="s">
        <v>6</v>
      </c>
      <c r="P101">
        <f t="shared" si="1"/>
        <v>0</v>
      </c>
    </row>
    <row r="102" spans="1:16">
      <c r="A102" s="26" t="s">
        <v>256</v>
      </c>
      <c r="B102" s="15">
        <v>6951</v>
      </c>
      <c r="C102" s="15">
        <v>9</v>
      </c>
      <c r="D102" s="15" t="s">
        <v>257</v>
      </c>
      <c r="E102" s="15" t="s">
        <v>55</v>
      </c>
      <c r="F102" s="15" t="s">
        <v>192</v>
      </c>
      <c r="G102" s="15" t="s">
        <v>31</v>
      </c>
      <c r="H102" s="15" t="s">
        <v>258</v>
      </c>
      <c r="I102" s="15" t="s">
        <v>32</v>
      </c>
      <c r="J102" s="15" t="s">
        <v>168</v>
      </c>
      <c r="K102" s="15">
        <v>671</v>
      </c>
      <c r="L102" s="15">
        <v>1179</v>
      </c>
      <c r="P102">
        <f t="shared" si="1"/>
        <v>1</v>
      </c>
    </row>
    <row r="103" spans="1:16">
      <c r="A103" s="19" t="s">
        <v>259</v>
      </c>
      <c r="B103" s="15">
        <v>3982</v>
      </c>
      <c r="C103" s="15">
        <v>6</v>
      </c>
      <c r="D103" s="15" t="s">
        <v>260</v>
      </c>
      <c r="E103" s="15" t="s">
        <v>261</v>
      </c>
      <c r="F103" s="15" t="s">
        <v>262</v>
      </c>
      <c r="G103" s="15" t="s">
        <v>6</v>
      </c>
      <c r="H103" s="15" t="s">
        <v>6</v>
      </c>
      <c r="I103" s="15" t="s">
        <v>263</v>
      </c>
      <c r="J103" s="15" t="s">
        <v>264</v>
      </c>
      <c r="K103" s="15">
        <v>671</v>
      </c>
      <c r="L103" s="15" t="s">
        <v>6</v>
      </c>
      <c r="P103">
        <f t="shared" si="1"/>
        <v>1</v>
      </c>
    </row>
    <row r="104" spans="1:16">
      <c r="A104" s="25" t="s">
        <v>352</v>
      </c>
      <c r="B104" s="15">
        <v>2810</v>
      </c>
      <c r="C104" s="15">
        <v>4</v>
      </c>
      <c r="D104" s="18" t="s">
        <v>52</v>
      </c>
      <c r="E104" s="15" t="s">
        <v>6</v>
      </c>
      <c r="F104" s="18" t="s">
        <v>53</v>
      </c>
      <c r="G104" s="18" t="s">
        <v>31</v>
      </c>
      <c r="H104" s="18" t="s">
        <v>54</v>
      </c>
      <c r="I104" s="15" t="s">
        <v>6</v>
      </c>
      <c r="J104" s="15" t="s">
        <v>6</v>
      </c>
      <c r="K104" s="15" t="s">
        <v>6</v>
      </c>
      <c r="L104" s="15" t="s">
        <v>6</v>
      </c>
      <c r="P104">
        <f t="shared" si="1"/>
        <v>0</v>
      </c>
    </row>
    <row r="105" spans="1:16">
      <c r="A105" s="25" t="s">
        <v>394</v>
      </c>
      <c r="B105" s="15">
        <v>4878</v>
      </c>
      <c r="C105" s="15">
        <v>7</v>
      </c>
      <c r="D105" s="18" t="s">
        <v>37</v>
      </c>
      <c r="E105" s="15" t="s">
        <v>6</v>
      </c>
      <c r="F105" s="18" t="s">
        <v>95</v>
      </c>
      <c r="G105" s="18" t="s">
        <v>31</v>
      </c>
      <c r="H105" s="18" t="s">
        <v>96</v>
      </c>
      <c r="I105" s="18" t="s">
        <v>32</v>
      </c>
      <c r="J105" s="15" t="s">
        <v>6</v>
      </c>
      <c r="K105" s="18">
        <v>671</v>
      </c>
      <c r="L105" s="18">
        <v>580</v>
      </c>
      <c r="P105">
        <f t="shared" si="1"/>
        <v>1</v>
      </c>
    </row>
    <row r="106" spans="1:16">
      <c r="A106" s="25" t="s">
        <v>395</v>
      </c>
      <c r="B106" s="15">
        <v>5394</v>
      </c>
      <c r="C106" s="15">
        <v>8</v>
      </c>
      <c r="D106" s="18" t="s">
        <v>52</v>
      </c>
      <c r="E106" s="18" t="s">
        <v>97</v>
      </c>
      <c r="F106" s="18" t="s">
        <v>95</v>
      </c>
      <c r="G106" s="18" t="s">
        <v>31</v>
      </c>
      <c r="H106" s="18" t="s">
        <v>98</v>
      </c>
      <c r="I106" s="18" t="s">
        <v>32</v>
      </c>
      <c r="J106" s="15" t="s">
        <v>6</v>
      </c>
      <c r="K106" s="18" t="s">
        <v>99</v>
      </c>
      <c r="L106" s="18">
        <v>658</v>
      </c>
      <c r="P106">
        <f t="shared" si="1"/>
        <v>1</v>
      </c>
    </row>
    <row r="107" spans="1:16">
      <c r="A107" s="25" t="s">
        <v>396</v>
      </c>
      <c r="B107" s="15">
        <v>3423</v>
      </c>
      <c r="C107" s="15">
        <v>4</v>
      </c>
      <c r="D107" s="18" t="s">
        <v>15</v>
      </c>
      <c r="E107" s="18" t="s">
        <v>55</v>
      </c>
      <c r="F107" s="18" t="s">
        <v>112</v>
      </c>
      <c r="G107" s="15" t="s">
        <v>6</v>
      </c>
      <c r="H107" s="15" t="s">
        <v>6</v>
      </c>
      <c r="I107" s="15" t="s">
        <v>6</v>
      </c>
      <c r="J107" s="15" t="s">
        <v>6</v>
      </c>
      <c r="K107" s="18" t="s">
        <v>91</v>
      </c>
      <c r="L107" s="15" t="s">
        <v>6</v>
      </c>
      <c r="P107">
        <f t="shared" si="1"/>
        <v>0</v>
      </c>
    </row>
    <row r="108" spans="1:16">
      <c r="A108" s="25" t="s">
        <v>397</v>
      </c>
      <c r="B108" s="15">
        <v>3608</v>
      </c>
      <c r="C108" s="15">
        <v>5</v>
      </c>
      <c r="D108" s="15" t="s">
        <v>15</v>
      </c>
      <c r="E108" s="15" t="s">
        <v>6</v>
      </c>
      <c r="F108" s="15" t="s">
        <v>216</v>
      </c>
      <c r="G108" s="15" t="s">
        <v>6</v>
      </c>
      <c r="H108" s="15" t="s">
        <v>6</v>
      </c>
      <c r="I108" s="15" t="s">
        <v>26</v>
      </c>
      <c r="J108" s="15" t="s">
        <v>27</v>
      </c>
      <c r="K108" s="15">
        <v>671</v>
      </c>
      <c r="L108" s="15" t="s">
        <v>6</v>
      </c>
      <c r="P108">
        <f t="shared" si="1"/>
        <v>1</v>
      </c>
    </row>
    <row r="109" spans="1:16">
      <c r="A109" s="25" t="s">
        <v>265</v>
      </c>
      <c r="B109" s="15">
        <v>3113</v>
      </c>
      <c r="C109" s="15">
        <v>5</v>
      </c>
      <c r="D109" s="15" t="s">
        <v>6</v>
      </c>
      <c r="E109" s="15" t="s">
        <v>60</v>
      </c>
      <c r="F109" s="15" t="s">
        <v>6</v>
      </c>
      <c r="G109" s="15" t="s">
        <v>6</v>
      </c>
      <c r="H109" s="15" t="s">
        <v>266</v>
      </c>
      <c r="I109" s="15" t="s">
        <v>267</v>
      </c>
      <c r="J109" s="15" t="s">
        <v>6</v>
      </c>
      <c r="K109" s="15" t="s">
        <v>268</v>
      </c>
      <c r="L109" s="15">
        <v>1179</v>
      </c>
      <c r="P109">
        <f t="shared" si="1"/>
        <v>0</v>
      </c>
    </row>
    <row r="110" spans="1:16">
      <c r="A110" s="25" t="s">
        <v>269</v>
      </c>
      <c r="B110" s="15">
        <v>2937</v>
      </c>
      <c r="C110" s="15">
        <v>4</v>
      </c>
      <c r="D110" s="15" t="s">
        <v>137</v>
      </c>
      <c r="E110" s="15" t="s">
        <v>6</v>
      </c>
      <c r="F110" s="15" t="s">
        <v>100</v>
      </c>
      <c r="G110" s="15" t="s">
        <v>6</v>
      </c>
      <c r="H110" s="15" t="s">
        <v>6</v>
      </c>
      <c r="I110" s="15" t="s">
        <v>270</v>
      </c>
      <c r="J110" s="15" t="s">
        <v>27</v>
      </c>
      <c r="K110" s="15" t="s">
        <v>6</v>
      </c>
      <c r="L110" s="15" t="s">
        <v>6</v>
      </c>
      <c r="P110">
        <f t="shared" si="1"/>
        <v>0</v>
      </c>
    </row>
    <row r="111" spans="1:16">
      <c r="A111" s="25" t="s">
        <v>371</v>
      </c>
      <c r="B111" s="15">
        <v>5333</v>
      </c>
      <c r="C111" s="15">
        <v>8</v>
      </c>
      <c r="D111" s="18" t="s">
        <v>3</v>
      </c>
      <c r="E111" s="18" t="s">
        <v>85</v>
      </c>
      <c r="F111" s="18" t="s">
        <v>109</v>
      </c>
      <c r="G111" s="18" t="s">
        <v>31</v>
      </c>
      <c r="H111" s="18" t="s">
        <v>110</v>
      </c>
      <c r="I111" s="18" t="s">
        <v>32</v>
      </c>
      <c r="J111" s="15" t="s">
        <v>6</v>
      </c>
      <c r="K111" s="18" t="s">
        <v>91</v>
      </c>
      <c r="L111" s="18">
        <v>959</v>
      </c>
      <c r="P111">
        <f t="shared" si="1"/>
        <v>1</v>
      </c>
    </row>
    <row r="112" spans="1:16">
      <c r="A112" s="25" t="s">
        <v>366</v>
      </c>
      <c r="B112" s="15">
        <v>6414</v>
      </c>
      <c r="C112" s="15">
        <v>9</v>
      </c>
      <c r="D112" s="18" t="s">
        <v>89</v>
      </c>
      <c r="E112" s="18" t="s">
        <v>60</v>
      </c>
      <c r="F112" s="18" t="s">
        <v>48</v>
      </c>
      <c r="G112" s="18" t="s">
        <v>31</v>
      </c>
      <c r="H112" s="18" t="s">
        <v>54</v>
      </c>
      <c r="I112" s="18" t="s">
        <v>32</v>
      </c>
      <c r="J112" s="18" t="s">
        <v>90</v>
      </c>
      <c r="K112" s="18" t="s">
        <v>91</v>
      </c>
      <c r="L112" s="18">
        <v>658</v>
      </c>
      <c r="P112">
        <f t="shared" si="1"/>
        <v>1</v>
      </c>
    </row>
    <row r="113" spans="1:16">
      <c r="A113" s="25" t="s">
        <v>349</v>
      </c>
      <c r="B113" s="15">
        <v>5245</v>
      </c>
      <c r="C113" s="15">
        <v>7</v>
      </c>
      <c r="D113" s="18" t="s">
        <v>122</v>
      </c>
      <c r="E113" s="18" t="s">
        <v>64</v>
      </c>
      <c r="F113" s="18" t="s">
        <v>95</v>
      </c>
      <c r="G113" s="18" t="s">
        <v>31</v>
      </c>
      <c r="H113" s="18" t="s">
        <v>47</v>
      </c>
      <c r="I113" s="18" t="s">
        <v>32</v>
      </c>
      <c r="J113" s="15" t="s">
        <v>6</v>
      </c>
      <c r="K113" s="15" t="s">
        <v>6</v>
      </c>
      <c r="L113" s="18">
        <v>1179</v>
      </c>
      <c r="P113">
        <f t="shared" si="1"/>
        <v>1</v>
      </c>
    </row>
    <row r="114" spans="1:16">
      <c r="A114" s="25" t="s">
        <v>348</v>
      </c>
      <c r="B114" s="15">
        <v>567</v>
      </c>
      <c r="C114" s="15">
        <v>1</v>
      </c>
      <c r="D114" s="15" t="s">
        <v>6</v>
      </c>
      <c r="E114" s="15" t="s">
        <v>6</v>
      </c>
      <c r="F114" s="15" t="s">
        <v>6</v>
      </c>
      <c r="G114" s="15" t="s">
        <v>6</v>
      </c>
      <c r="H114" s="18" t="s">
        <v>47</v>
      </c>
      <c r="I114" s="15" t="s">
        <v>6</v>
      </c>
      <c r="J114" s="15" t="s">
        <v>6</v>
      </c>
      <c r="K114" s="15" t="s">
        <v>6</v>
      </c>
      <c r="L114" s="15" t="s">
        <v>6</v>
      </c>
      <c r="P114">
        <f t="shared" si="1"/>
        <v>0</v>
      </c>
    </row>
    <row r="115" spans="1:16">
      <c r="A115" s="23" t="s">
        <v>271</v>
      </c>
      <c r="B115" s="15">
        <v>6918</v>
      </c>
      <c r="C115" s="15">
        <v>9</v>
      </c>
      <c r="D115" s="15" t="s">
        <v>63</v>
      </c>
      <c r="E115" s="15" t="s">
        <v>58</v>
      </c>
      <c r="F115" s="15" t="s">
        <v>127</v>
      </c>
      <c r="G115" s="15" t="s">
        <v>154</v>
      </c>
      <c r="H115" s="15" t="s">
        <v>266</v>
      </c>
      <c r="I115" s="15" t="s">
        <v>272</v>
      </c>
      <c r="J115" s="15" t="s">
        <v>273</v>
      </c>
      <c r="K115" s="15">
        <v>671</v>
      </c>
      <c r="L115" s="15">
        <v>1179</v>
      </c>
      <c r="P115">
        <f t="shared" si="1"/>
        <v>1</v>
      </c>
    </row>
    <row r="116" spans="1:16">
      <c r="A116" s="23" t="s">
        <v>274</v>
      </c>
      <c r="B116" s="15">
        <v>6942</v>
      </c>
      <c r="C116" s="15">
        <v>9</v>
      </c>
      <c r="D116" s="15" t="s">
        <v>275</v>
      </c>
      <c r="E116" s="15" t="s">
        <v>64</v>
      </c>
      <c r="F116" s="15" t="s">
        <v>276</v>
      </c>
      <c r="G116" s="15" t="s">
        <v>31</v>
      </c>
      <c r="H116" s="15" t="s">
        <v>150</v>
      </c>
      <c r="I116" s="15" t="s">
        <v>71</v>
      </c>
      <c r="J116" s="15" t="s">
        <v>277</v>
      </c>
      <c r="K116" s="15">
        <v>671</v>
      </c>
      <c r="L116" s="15">
        <v>1179</v>
      </c>
      <c r="P116">
        <f t="shared" si="1"/>
        <v>1</v>
      </c>
    </row>
    <row r="117" spans="1:16">
      <c r="A117" s="26" t="s">
        <v>278</v>
      </c>
      <c r="B117" s="15">
        <v>6957</v>
      </c>
      <c r="C117" s="15">
        <v>9</v>
      </c>
      <c r="D117" s="15" t="s">
        <v>15</v>
      </c>
      <c r="E117" s="15" t="s">
        <v>41</v>
      </c>
      <c r="F117" s="15" t="s">
        <v>192</v>
      </c>
      <c r="G117" s="15" t="s">
        <v>57</v>
      </c>
      <c r="H117" s="15" t="s">
        <v>150</v>
      </c>
      <c r="I117" s="15" t="s">
        <v>116</v>
      </c>
      <c r="J117" s="15" t="s">
        <v>151</v>
      </c>
      <c r="K117" s="15">
        <v>671</v>
      </c>
      <c r="L117" s="15">
        <v>1179</v>
      </c>
      <c r="P117">
        <f t="shared" si="1"/>
        <v>1</v>
      </c>
    </row>
    <row r="118" spans="1:16">
      <c r="A118" s="26" t="s">
        <v>279</v>
      </c>
      <c r="B118" s="15">
        <v>3723</v>
      </c>
      <c r="C118" s="15">
        <v>6</v>
      </c>
      <c r="D118" s="15" t="s">
        <v>3</v>
      </c>
      <c r="E118" s="15" t="s">
        <v>261</v>
      </c>
      <c r="F118" s="15" t="s">
        <v>100</v>
      </c>
      <c r="G118" s="15" t="s">
        <v>6</v>
      </c>
      <c r="H118" s="15" t="s">
        <v>6</v>
      </c>
      <c r="I118" s="15" t="s">
        <v>280</v>
      </c>
      <c r="J118" s="15" t="s">
        <v>281</v>
      </c>
      <c r="K118" s="15">
        <v>347</v>
      </c>
      <c r="L118" s="15" t="s">
        <v>6</v>
      </c>
      <c r="P118">
        <f t="shared" si="1"/>
        <v>1</v>
      </c>
    </row>
    <row r="119" spans="1:16">
      <c r="A119" s="20" t="s">
        <v>283</v>
      </c>
      <c r="B119" s="15">
        <v>2983</v>
      </c>
      <c r="C119" s="15">
        <v>3</v>
      </c>
      <c r="D119" s="15" t="s">
        <v>176</v>
      </c>
      <c r="E119" s="15" t="s">
        <v>6</v>
      </c>
      <c r="F119" s="15" t="s">
        <v>36</v>
      </c>
      <c r="G119" s="15" t="s">
        <v>6</v>
      </c>
      <c r="H119" s="15" t="s">
        <v>6</v>
      </c>
      <c r="I119" s="15" t="s">
        <v>6</v>
      </c>
      <c r="J119" s="15" t="s">
        <v>6</v>
      </c>
      <c r="K119" s="15">
        <v>671</v>
      </c>
      <c r="L119" s="15" t="s">
        <v>6</v>
      </c>
      <c r="P119">
        <f t="shared" si="1"/>
        <v>0</v>
      </c>
    </row>
    <row r="120" spans="1:16">
      <c r="A120" s="20" t="s">
        <v>355</v>
      </c>
      <c r="B120" s="15">
        <v>4736</v>
      </c>
      <c r="C120" s="15">
        <v>7</v>
      </c>
      <c r="D120" s="18" t="s">
        <v>12</v>
      </c>
      <c r="E120" s="18" t="s">
        <v>60</v>
      </c>
      <c r="F120" s="18" t="s">
        <v>46</v>
      </c>
      <c r="G120" s="18" t="s">
        <v>31</v>
      </c>
      <c r="H120" s="18" t="s">
        <v>61</v>
      </c>
      <c r="I120" s="18" t="s">
        <v>62</v>
      </c>
      <c r="J120" s="15" t="s">
        <v>6</v>
      </c>
      <c r="K120" s="18">
        <v>671</v>
      </c>
      <c r="L120" s="15" t="s">
        <v>6</v>
      </c>
      <c r="P120">
        <f t="shared" si="1"/>
        <v>1</v>
      </c>
    </row>
    <row r="121" spans="1:16">
      <c r="A121" s="25" t="s">
        <v>284</v>
      </c>
      <c r="B121" s="15">
        <v>6478</v>
      </c>
      <c r="C121" s="15">
        <v>8</v>
      </c>
      <c r="D121" s="15" t="s">
        <v>6</v>
      </c>
      <c r="E121" s="15" t="s">
        <v>285</v>
      </c>
      <c r="F121" s="15" t="s">
        <v>192</v>
      </c>
      <c r="G121" s="15" t="s">
        <v>31</v>
      </c>
      <c r="H121" s="15" t="s">
        <v>231</v>
      </c>
      <c r="I121" s="15" t="s">
        <v>286</v>
      </c>
      <c r="J121" s="15" t="s">
        <v>287</v>
      </c>
      <c r="K121" s="15" t="s">
        <v>91</v>
      </c>
      <c r="L121" s="15">
        <v>1179</v>
      </c>
      <c r="P121">
        <f t="shared" si="1"/>
        <v>1</v>
      </c>
    </row>
    <row r="122" spans="1:16">
      <c r="A122" s="22" t="s">
        <v>372</v>
      </c>
      <c r="B122" s="15">
        <v>4827</v>
      </c>
      <c r="C122" s="15">
        <v>7</v>
      </c>
      <c r="D122" s="18" t="s">
        <v>24</v>
      </c>
      <c r="E122" s="18" t="s">
        <v>113</v>
      </c>
      <c r="F122" s="18" t="s">
        <v>48</v>
      </c>
      <c r="G122" s="18" t="s">
        <v>31</v>
      </c>
      <c r="H122" s="15" t="s">
        <v>6</v>
      </c>
      <c r="I122" s="18" t="s">
        <v>32</v>
      </c>
      <c r="J122" s="15" t="s">
        <v>6</v>
      </c>
      <c r="K122" s="18">
        <v>671</v>
      </c>
      <c r="L122" s="18">
        <v>658</v>
      </c>
      <c r="P122">
        <f t="shared" si="1"/>
        <v>1</v>
      </c>
    </row>
    <row r="123" spans="1:16">
      <c r="A123" s="22" t="s">
        <v>288</v>
      </c>
      <c r="B123" s="15">
        <v>3291</v>
      </c>
      <c r="C123" s="15">
        <v>5</v>
      </c>
      <c r="D123" s="15" t="s">
        <v>37</v>
      </c>
      <c r="E123" s="15" t="s">
        <v>6</v>
      </c>
      <c r="F123" s="15" t="s">
        <v>100</v>
      </c>
      <c r="G123" s="15" t="s">
        <v>6</v>
      </c>
      <c r="H123" s="15" t="s">
        <v>6</v>
      </c>
      <c r="I123" s="15" t="s">
        <v>26</v>
      </c>
      <c r="J123" s="15" t="s">
        <v>27</v>
      </c>
      <c r="K123" s="15" t="s">
        <v>289</v>
      </c>
      <c r="L123" s="15" t="s">
        <v>6</v>
      </c>
      <c r="P123">
        <f t="shared" si="1"/>
        <v>0</v>
      </c>
    </row>
    <row r="124" spans="1:16">
      <c r="A124" s="32" t="s">
        <v>363</v>
      </c>
      <c r="B124" s="15">
        <v>3440</v>
      </c>
      <c r="C124" s="15">
        <v>5</v>
      </c>
      <c r="D124" s="18" t="s">
        <v>83</v>
      </c>
      <c r="E124" s="18" t="s">
        <v>41</v>
      </c>
      <c r="F124" s="18" t="s">
        <v>84</v>
      </c>
      <c r="G124" s="18" t="s">
        <v>57</v>
      </c>
      <c r="H124" s="15" t="s">
        <v>6</v>
      </c>
      <c r="I124" s="15" t="s">
        <v>6</v>
      </c>
      <c r="J124" s="15" t="s">
        <v>6</v>
      </c>
      <c r="K124" s="15" t="s">
        <v>6</v>
      </c>
      <c r="L124" s="18">
        <v>658</v>
      </c>
      <c r="P124">
        <f t="shared" si="1"/>
        <v>0</v>
      </c>
    </row>
    <row r="125" spans="1:16">
      <c r="A125" s="32" t="s">
        <v>290</v>
      </c>
      <c r="B125" s="15">
        <v>6855</v>
      </c>
      <c r="C125" s="15">
        <v>9</v>
      </c>
      <c r="D125" s="15" t="s">
        <v>37</v>
      </c>
      <c r="E125" s="15" t="s">
        <v>41</v>
      </c>
      <c r="F125" s="15" t="s">
        <v>192</v>
      </c>
      <c r="G125" s="15" t="s">
        <v>57</v>
      </c>
      <c r="H125" s="15" t="s">
        <v>210</v>
      </c>
      <c r="I125" s="15" t="s">
        <v>291</v>
      </c>
      <c r="J125" s="15" t="s">
        <v>292</v>
      </c>
      <c r="K125" s="15">
        <v>671</v>
      </c>
      <c r="L125" s="15">
        <v>1078</v>
      </c>
      <c r="P125">
        <f t="shared" si="1"/>
        <v>1</v>
      </c>
    </row>
    <row r="126" spans="1:16">
      <c r="A126" s="22" t="s">
        <v>378</v>
      </c>
      <c r="B126" s="15">
        <v>1548</v>
      </c>
      <c r="C126" s="15">
        <v>3</v>
      </c>
      <c r="D126" s="18" t="s">
        <v>24</v>
      </c>
      <c r="E126" s="18" t="s">
        <v>65</v>
      </c>
      <c r="F126" s="15" t="s">
        <v>6</v>
      </c>
      <c r="G126" s="15" t="s">
        <v>6</v>
      </c>
      <c r="H126" s="15" t="s">
        <v>6</v>
      </c>
      <c r="I126" s="15" t="s">
        <v>6</v>
      </c>
      <c r="J126" s="15" t="s">
        <v>6</v>
      </c>
      <c r="K126" s="18">
        <v>671</v>
      </c>
      <c r="L126" s="15" t="s">
        <v>6</v>
      </c>
      <c r="P126">
        <f t="shared" si="1"/>
        <v>0</v>
      </c>
    </row>
    <row r="127" spans="1:16">
      <c r="A127" s="22" t="s">
        <v>293</v>
      </c>
      <c r="B127" s="15">
        <v>5293</v>
      </c>
      <c r="C127" s="15">
        <v>8</v>
      </c>
      <c r="D127" s="15" t="s">
        <v>21</v>
      </c>
      <c r="E127" s="15" t="s">
        <v>60</v>
      </c>
      <c r="F127" s="15" t="s">
        <v>127</v>
      </c>
      <c r="G127" s="15" t="s">
        <v>294</v>
      </c>
      <c r="H127" s="15" t="s">
        <v>295</v>
      </c>
      <c r="I127" s="15" t="s">
        <v>32</v>
      </c>
      <c r="J127" s="15" t="s">
        <v>130</v>
      </c>
      <c r="K127" s="15" t="s">
        <v>6</v>
      </c>
      <c r="L127" s="15">
        <v>1078</v>
      </c>
      <c r="P127">
        <f t="shared" si="1"/>
        <v>1</v>
      </c>
    </row>
    <row r="128" spans="1:16">
      <c r="A128" s="20" t="s">
        <v>296</v>
      </c>
      <c r="B128" s="15">
        <v>4046</v>
      </c>
      <c r="C128" s="15">
        <v>6</v>
      </c>
      <c r="D128" s="15" t="s">
        <v>12</v>
      </c>
      <c r="E128" s="15" t="s">
        <v>41</v>
      </c>
      <c r="F128" s="15" t="s">
        <v>297</v>
      </c>
      <c r="G128" s="15" t="s">
        <v>6</v>
      </c>
      <c r="H128" s="15" t="s">
        <v>6</v>
      </c>
      <c r="I128" s="15" t="s">
        <v>163</v>
      </c>
      <c r="J128" s="15" t="s">
        <v>27</v>
      </c>
      <c r="K128" s="15">
        <v>671</v>
      </c>
      <c r="L128" s="15" t="s">
        <v>6</v>
      </c>
      <c r="P128">
        <f t="shared" si="1"/>
        <v>1</v>
      </c>
    </row>
    <row r="129" spans="1:16">
      <c r="A129" s="21" t="s">
        <v>298</v>
      </c>
      <c r="B129" s="15">
        <v>2524</v>
      </c>
      <c r="C129" s="15">
        <v>4</v>
      </c>
      <c r="D129" s="15" t="s">
        <v>299</v>
      </c>
      <c r="E129" s="15" t="s">
        <v>170</v>
      </c>
      <c r="F129" s="15" t="s">
        <v>300</v>
      </c>
      <c r="G129" s="15" t="s">
        <v>6</v>
      </c>
      <c r="H129" s="15" t="s">
        <v>6</v>
      </c>
      <c r="I129" s="15" t="s">
        <v>6</v>
      </c>
      <c r="J129" s="15" t="s">
        <v>6</v>
      </c>
      <c r="K129" s="15">
        <v>671</v>
      </c>
      <c r="L129" s="15" t="s">
        <v>6</v>
      </c>
      <c r="P129">
        <f t="shared" si="1"/>
        <v>0</v>
      </c>
    </row>
    <row r="130" spans="1:16">
      <c r="A130" s="21" t="s">
        <v>301</v>
      </c>
      <c r="B130" s="15">
        <v>2086</v>
      </c>
      <c r="C130" s="15">
        <v>3</v>
      </c>
      <c r="D130" s="15" t="s">
        <v>18</v>
      </c>
      <c r="E130" s="15" t="s">
        <v>6</v>
      </c>
      <c r="F130" s="15" t="s">
        <v>19</v>
      </c>
      <c r="G130" s="15" t="s">
        <v>6</v>
      </c>
      <c r="H130" s="15" t="s">
        <v>6</v>
      </c>
      <c r="I130" s="15" t="s">
        <v>6</v>
      </c>
      <c r="J130" s="15" t="s">
        <v>6</v>
      </c>
      <c r="K130" s="15">
        <v>671</v>
      </c>
      <c r="L130" s="15" t="s">
        <v>6</v>
      </c>
      <c r="P130">
        <f t="shared" si="1"/>
        <v>0</v>
      </c>
    </row>
    <row r="131" spans="1:16">
      <c r="A131" s="21" t="s">
        <v>302</v>
      </c>
      <c r="B131" s="15">
        <v>2086</v>
      </c>
      <c r="C131" s="15">
        <v>3</v>
      </c>
      <c r="D131" s="15" t="s">
        <v>18</v>
      </c>
      <c r="E131" s="15" t="s">
        <v>6</v>
      </c>
      <c r="F131" s="15" t="s">
        <v>16</v>
      </c>
      <c r="G131" s="15" t="s">
        <v>6</v>
      </c>
      <c r="H131" s="15" t="s">
        <v>6</v>
      </c>
      <c r="I131" s="15" t="s">
        <v>6</v>
      </c>
      <c r="J131" s="15" t="s">
        <v>6</v>
      </c>
      <c r="K131" s="15">
        <v>671</v>
      </c>
      <c r="L131" s="15" t="s">
        <v>6</v>
      </c>
      <c r="P131">
        <f t="shared" si="1"/>
        <v>0</v>
      </c>
    </row>
    <row r="132" spans="1:16">
      <c r="A132" s="21" t="s">
        <v>303</v>
      </c>
      <c r="B132" s="15">
        <v>2524</v>
      </c>
      <c r="C132" s="15">
        <v>4</v>
      </c>
      <c r="D132" s="15" t="s">
        <v>18</v>
      </c>
      <c r="E132" s="15" t="s">
        <v>170</v>
      </c>
      <c r="F132" s="15" t="s">
        <v>234</v>
      </c>
      <c r="G132" s="15" t="s">
        <v>6</v>
      </c>
      <c r="H132" s="15" t="s">
        <v>6</v>
      </c>
      <c r="I132" s="15" t="s">
        <v>6</v>
      </c>
      <c r="J132" s="15" t="s">
        <v>6</v>
      </c>
      <c r="K132" s="15">
        <v>671</v>
      </c>
      <c r="L132" s="15" t="s">
        <v>6</v>
      </c>
      <c r="P132">
        <f t="shared" ref="P132:P138" si="2">IF(B132&gt;(6991/2), 1, 0)</f>
        <v>0</v>
      </c>
    </row>
    <row r="133" spans="1:16">
      <c r="A133" s="26" t="s">
        <v>353</v>
      </c>
      <c r="B133" s="15">
        <v>2781</v>
      </c>
      <c r="C133" s="15">
        <v>4</v>
      </c>
      <c r="D133" s="18" t="s">
        <v>52</v>
      </c>
      <c r="E133" s="18" t="s">
        <v>55</v>
      </c>
      <c r="F133" s="18" t="s">
        <v>56</v>
      </c>
      <c r="G133" s="18" t="s">
        <v>57</v>
      </c>
      <c r="H133" s="15" t="s">
        <v>6</v>
      </c>
      <c r="I133" s="15" t="s">
        <v>6</v>
      </c>
      <c r="J133" s="15" t="s">
        <v>6</v>
      </c>
      <c r="K133" s="15" t="s">
        <v>6</v>
      </c>
      <c r="L133" s="15" t="s">
        <v>6</v>
      </c>
      <c r="P133">
        <f t="shared" si="2"/>
        <v>0</v>
      </c>
    </row>
    <row r="134" spans="1:16">
      <c r="A134" s="26" t="s">
        <v>304</v>
      </c>
      <c r="B134" s="15">
        <v>6078</v>
      </c>
      <c r="C134" s="15">
        <v>9</v>
      </c>
      <c r="D134" s="15" t="s">
        <v>21</v>
      </c>
      <c r="E134" s="15" t="s">
        <v>35</v>
      </c>
      <c r="F134" s="15" t="s">
        <v>192</v>
      </c>
      <c r="G134" s="15" t="s">
        <v>31</v>
      </c>
      <c r="H134" s="15" t="s">
        <v>305</v>
      </c>
      <c r="I134" s="15" t="s">
        <v>71</v>
      </c>
      <c r="J134" s="15" t="s">
        <v>306</v>
      </c>
      <c r="K134" s="15">
        <v>671</v>
      </c>
      <c r="L134" s="15">
        <v>1078</v>
      </c>
      <c r="P134">
        <f t="shared" si="2"/>
        <v>1</v>
      </c>
    </row>
    <row r="135" spans="1:16">
      <c r="A135" s="26" t="s">
        <v>307</v>
      </c>
      <c r="B135" s="15">
        <v>5654</v>
      </c>
      <c r="C135" s="15">
        <v>7</v>
      </c>
      <c r="D135" s="15" t="s">
        <v>21</v>
      </c>
      <c r="E135" s="15" t="s">
        <v>64</v>
      </c>
      <c r="F135" s="15" t="s">
        <v>308</v>
      </c>
      <c r="G135" s="15" t="s">
        <v>31</v>
      </c>
      <c r="H135" s="15" t="s">
        <v>6</v>
      </c>
      <c r="I135" s="15" t="s">
        <v>309</v>
      </c>
      <c r="J135" s="15" t="s">
        <v>310</v>
      </c>
      <c r="K135" s="15" t="s">
        <v>6</v>
      </c>
      <c r="L135" s="15" t="s">
        <v>311</v>
      </c>
      <c r="P135">
        <f t="shared" si="2"/>
        <v>1</v>
      </c>
    </row>
    <row r="136" spans="1:16">
      <c r="A136" s="19" t="s">
        <v>312</v>
      </c>
      <c r="B136" s="15">
        <v>5994</v>
      </c>
      <c r="C136" s="15">
        <v>9</v>
      </c>
      <c r="D136" s="15" t="s">
        <v>3</v>
      </c>
      <c r="E136" s="15" t="s">
        <v>285</v>
      </c>
      <c r="F136" s="15" t="s">
        <v>313</v>
      </c>
      <c r="G136" s="15" t="s">
        <v>314</v>
      </c>
      <c r="H136" s="15" t="s">
        <v>315</v>
      </c>
      <c r="I136" s="15" t="s">
        <v>316</v>
      </c>
      <c r="J136" s="15" t="s">
        <v>317</v>
      </c>
      <c r="K136" s="15">
        <v>671</v>
      </c>
      <c r="L136" s="15" t="s">
        <v>318</v>
      </c>
      <c r="P136">
        <f t="shared" si="2"/>
        <v>1</v>
      </c>
    </row>
    <row r="137" spans="1:16">
      <c r="A137" s="26" t="s">
        <v>319</v>
      </c>
      <c r="B137" s="15">
        <v>4038</v>
      </c>
      <c r="C137" s="15">
        <v>6</v>
      </c>
      <c r="D137" s="15" t="s">
        <v>15</v>
      </c>
      <c r="E137" s="15" t="s">
        <v>6</v>
      </c>
      <c r="F137" s="15" t="s">
        <v>320</v>
      </c>
      <c r="G137" s="15" t="s">
        <v>6</v>
      </c>
      <c r="H137" s="15" t="s">
        <v>155</v>
      </c>
      <c r="I137" s="15" t="s">
        <v>321</v>
      </c>
      <c r="J137" s="15" t="s">
        <v>6</v>
      </c>
      <c r="K137" s="15">
        <v>671</v>
      </c>
      <c r="L137" s="15">
        <v>956</v>
      </c>
      <c r="P137">
        <f t="shared" si="2"/>
        <v>1</v>
      </c>
    </row>
    <row r="138" spans="1:16">
      <c r="A138" s="26" t="s">
        <v>323</v>
      </c>
      <c r="B138" s="15">
        <v>5986</v>
      </c>
      <c r="C138" s="15">
        <v>9</v>
      </c>
      <c r="D138" s="15" t="s">
        <v>52</v>
      </c>
      <c r="E138" s="15" t="s">
        <v>55</v>
      </c>
      <c r="F138" s="15" t="s">
        <v>192</v>
      </c>
      <c r="G138" s="15" t="s">
        <v>324</v>
      </c>
      <c r="H138" s="15" t="s">
        <v>325</v>
      </c>
      <c r="I138" s="15" t="s">
        <v>102</v>
      </c>
      <c r="J138" s="15" t="s">
        <v>326</v>
      </c>
      <c r="K138" s="15">
        <v>671</v>
      </c>
      <c r="L138" s="15">
        <v>1078</v>
      </c>
      <c r="P138">
        <f t="shared" si="2"/>
        <v>1</v>
      </c>
    </row>
    <row r="139" spans="1:16">
      <c r="B139" s="17" t="s">
        <v>391</v>
      </c>
      <c r="C139" s="16"/>
      <c r="D139" s="17" t="s">
        <v>392</v>
      </c>
      <c r="E139" s="17" t="s">
        <v>392</v>
      </c>
      <c r="F139" s="17" t="s">
        <v>392</v>
      </c>
      <c r="G139" s="38" t="s">
        <v>392</v>
      </c>
      <c r="H139" s="38"/>
      <c r="I139" s="38"/>
      <c r="J139" s="38"/>
      <c r="K139" s="17" t="s">
        <v>392</v>
      </c>
      <c r="L139" s="17" t="s">
        <v>392</v>
      </c>
    </row>
    <row r="140" spans="1:16">
      <c r="A140" s="34"/>
      <c r="B140" s="35">
        <f>AVERAGE(B3:B138)</f>
        <v>3995.8897058823532</v>
      </c>
      <c r="C140" s="15"/>
      <c r="D140" s="36">
        <f>125/136</f>
        <v>0.91911764705882348</v>
      </c>
      <c r="E140" s="36">
        <f>(136-58)/136</f>
        <v>0.57352941176470584</v>
      </c>
      <c r="F140" s="36">
        <f>(136-7)/136</f>
        <v>0.94852941176470584</v>
      </c>
      <c r="G140" s="37">
        <f>(136-33)/136</f>
        <v>0.75735294117647056</v>
      </c>
      <c r="H140" s="37"/>
      <c r="I140" s="37"/>
      <c r="J140" s="37"/>
      <c r="K140" s="36">
        <f>(136-30)/136</f>
        <v>0.77941176470588236</v>
      </c>
      <c r="L140" s="36">
        <f>(136-85)/136</f>
        <v>0.375</v>
      </c>
      <c r="P140">
        <f>SUM(P3:P138)</f>
        <v>81</v>
      </c>
    </row>
  </sheetData>
  <mergeCells count="2">
    <mergeCell ref="G140:J140"/>
    <mergeCell ref="G139:J139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Blaberidae_TOT_family-col_good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UMRCNRS7205</dc:creator>
  <cp:lastModifiedBy>UMRCNRS7205</cp:lastModifiedBy>
  <dcterms:created xsi:type="dcterms:W3CDTF">2016-01-28T13:38:54Z</dcterms:created>
  <dcterms:modified xsi:type="dcterms:W3CDTF">2016-08-08T09:35:07Z</dcterms:modified>
</cp:coreProperties>
</file>